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60" yWindow="60" windowWidth="11295" windowHeight="5580" firstSheet="13" activeTab="13"/>
  </bookViews>
  <sheets>
    <sheet name="Mikrozid  Meliseptol spray" sheetId="1" r:id="rId1"/>
    <sheet name="Mikrozid Sensitiv tuby" sheetId="2" r:id="rId2"/>
    <sheet name="Mirozid tuby" sheetId="7" r:id="rId3"/>
    <sheet name="TERRALIN S&amp;M" sheetId="6" r:id="rId4"/>
    <sheet name="PERFORM" sheetId="5" r:id="rId5"/>
    <sheet name="Mikrozid Sens płyn" sheetId="4" r:id="rId6"/>
    <sheet name="Mikrozid PAA" sheetId="11" r:id="rId7"/>
    <sheet name="Mikrozid Uniwersal " sheetId="16" r:id="rId8"/>
    <sheet name="Chloramix DT" sheetId="10" r:id="rId9"/>
    <sheet name="Terralin PAA" sheetId="3" r:id="rId10"/>
    <sheet name="Orange Solvent" sheetId="12" r:id="rId11"/>
    <sheet name="Neodisher Spray" sheetId="13" r:id="rId12"/>
    <sheet name="Steranios" sheetId="14" r:id="rId13"/>
    <sheet name="xxxxx" sheetId="17" r:id="rId14"/>
  </sheets>
  <definedNames>
    <definedName name="OLE_LINK1" localSheetId="2">'Mirozid tuby'!$B$4</definedName>
  </definedNames>
  <calcPr calcId="145621"/>
</workbook>
</file>

<file path=xl/calcChain.xml><?xml version="1.0" encoding="utf-8"?>
<calcChain xmlns="http://schemas.openxmlformats.org/spreadsheetml/2006/main">
  <c r="F5" i="3" l="1"/>
  <c r="F4" i="3"/>
  <c r="F5" i="1"/>
  <c r="F4" i="11"/>
  <c r="F5" i="11" s="1"/>
  <c r="F4" i="10"/>
  <c r="F5" i="10" s="1"/>
  <c r="F4" i="16"/>
  <c r="H4" i="16" s="1"/>
  <c r="H5" i="16" s="1"/>
  <c r="F4" i="4"/>
  <c r="F5" i="4" s="1"/>
  <c r="F4" i="5"/>
  <c r="F5" i="5" s="1"/>
  <c r="F5" i="6"/>
  <c r="H5" i="6" s="1"/>
  <c r="F4" i="6"/>
  <c r="F5" i="7"/>
  <c r="F4" i="7"/>
  <c r="F5" i="2"/>
  <c r="F4" i="2"/>
  <c r="F4" i="1"/>
  <c r="F4" i="13"/>
  <c r="F4" i="14"/>
  <c r="H4" i="14" s="1"/>
  <c r="H5" i="14" s="1"/>
  <c r="H5" i="12"/>
  <c r="F4" i="12"/>
  <c r="H4" i="12" s="1"/>
  <c r="H4" i="13"/>
  <c r="F5" i="14" l="1"/>
  <c r="F5" i="16"/>
  <c r="F6" i="6"/>
  <c r="F6" i="7"/>
  <c r="F6" i="2"/>
  <c r="F6" i="1"/>
  <c r="H4" i="10"/>
  <c r="H5" i="10" s="1"/>
  <c r="H4" i="11"/>
  <c r="H5" i="11" s="1"/>
  <c r="H4" i="5"/>
  <c r="H5" i="5" s="1"/>
  <c r="H4" i="4" l="1"/>
  <c r="H5" i="4" s="1"/>
  <c r="H4" i="2"/>
  <c r="H5" i="1"/>
  <c r="H4" i="3"/>
  <c r="H5" i="3" s="1"/>
  <c r="H4" i="1"/>
  <c r="H6" i="1" l="1"/>
  <c r="H5" i="7"/>
  <c r="H4" i="7"/>
  <c r="H5" i="2"/>
  <c r="H6" i="2" s="1"/>
  <c r="H4" i="6"/>
  <c r="H6" i="6" s="1"/>
  <c r="H6" i="7" l="1"/>
</calcChain>
</file>

<file path=xl/sharedStrings.xml><?xml version="1.0" encoding="utf-8"?>
<sst xmlns="http://schemas.openxmlformats.org/spreadsheetml/2006/main" count="256" uniqueCount="71">
  <si>
    <t>Lp</t>
  </si>
  <si>
    <t>1.</t>
  </si>
  <si>
    <t>2.</t>
  </si>
  <si>
    <t>Nazwa artykułu</t>
  </si>
  <si>
    <t>Jm</t>
  </si>
  <si>
    <t>Ilość</t>
  </si>
  <si>
    <t>Cena jedn. netto</t>
  </si>
  <si>
    <t xml:space="preserve">Wartość netto </t>
  </si>
  <si>
    <t>VAT</t>
  </si>
  <si>
    <t xml:space="preserve">Wartość brutto </t>
  </si>
  <si>
    <t>Preparat alkoholowy do szybkiej dezynfekcji powierzchni i sprzętu medycznego. Zawierający 2 alkohole, w tym etanol (zawartość alkoholi min. 60g w 100g płynu).  Bez dodatkowych substancji aktywnych, np. aldehydów, związków amoniowych i innych. Gotowy do użycia, bezbarwny. pH 6-8. Wykazujący kompatybilność materiałową ze stalą nierdzewną, polietylenem, aluminium oraz poliwęglanem, potwierdzoną badaniami laboratoryjnymi. Spektrum działania: B  - EN 13727, MRSA, F (Candida albicans) - EN 13624, Tbc (M.Terrae) - EN 14348, V (Rota, Vaccinia, BVDV, Noro) w czasie do 1 min. Możliwość rozszerzenia spektrum w dłuższym czasie o wirus Polio. Możliwość zastosowania w pionie żywieniowym. Wyrób medyczny kl. IIa. Opakowania 1L z atomizerem</t>
  </si>
  <si>
    <t>Preparat alkoholowy do szybkiej dezynfekcji powierzchni i sprzętu medycznego. Zawierający 2 alkohole, w tym etanol (zawartość alkoholi min. 60g w 100g płynu).  Bez dodatkowych substancji aktywnych, np. aldehydów, związków amoniowych i innych. Gotowy do użycia, bezbarwny. pH 6-8. Wykazujący kompatybilność materiałową ze stalą nierdzewną, polietylenem, aluminium oraz poliwęglanem, potwierdzoną badaniami laboratoryjnymi. Spektrum działania: B  - EN 13727, MRSA, F (Candida albicans) - EN 13624, Tbc (M.Terrae) - EN 14348, V (Rota, Vaccinia, BVDV, Noro) w czasie do 1 min. Możliwość rozszerzenia spektrum w dłuższym czasie o wirus Polio. Możliwość zastosowania w pionie żywieniowym. Wyrób medyczny kl. IIa. Opakowania 1L z nakrętką posiadającą otwór zabezpieczony kapslem</t>
  </si>
  <si>
    <t>litr</t>
  </si>
  <si>
    <t>Chusteczki o wymiarach min. 20cmx20cm do dezynfekcji powierzchni i sprzętu medycznego wrażliwego na działanie alkoholu (w tym głowic USG - wymagane dopuszczenie producenta głowic). Wyciągane pojedynczo z opakowania. Nasączone roztworem zawierającym min. 2 substancje aktywne. Bez alkoholu, aldehydów, chloru, fenolu, związków nadtlenowych. pH 6-8. Wykazujący kompatybilność materiałową ze stalą nierdzewną, polietylenem, aluminium oraz poliwęglanem, potwierdzoną badaniami laboratoryjnymi. Spektrum działania: B, F (Candida albicans), V (BVDV, Vaccinia, Rota, Papova) do 1min., Tbc (M. Terrae – EN 14348) do 15 min.  Wyrób medyczny kl. IIa. Tuba zawierająca do 200szt. chusteczek. Budowa tuby ma umożliwiać uzupełnianie chusteczkami z Poz. 2</t>
  </si>
  <si>
    <t>Wkłady uzupełniające do tuby z Poz. 1 zawierające do 200szt. chusteczek (opis jak w Poz. 1)</t>
  </si>
  <si>
    <t>CHUSTECZKI</t>
  </si>
  <si>
    <t>Chusteczki o wymiarach min. 20cmx20cm do dezynfekcji powierzchni i sprzętu medycznego odpornego na działanie alkoholu. Nasączone roztworem zawierającym 2 alkohole, w tym etanol (zawartość alkoholi min. 60g w 100g płynu). Bez dodatkowych substancji aktywnych, np. aldehydów, związków amoniowych i innych. pH 6-8. Wykazujący kompatybilność materiałową ze stalą nierdzewną, polietylenem, aluminium oraz poliwęglanem, potwierdzoną badaniami laboratoryjnymi. Spektrum działania: B  - EN 13727, MRSA, F (Candida albicans) - EN 13624, Tbc (M.Terrae) - EN 14348, V (Rota, Vaccinia, BVDV, Noro) w czasie do 1 min. Wyrób medyczny kl. IIa. Tuba zawierająca do 200szt. chusteczek. Budowa tuby ma umożliwiać uzupełnianie chusteczkami z Poz. 2</t>
  </si>
  <si>
    <t>Preparat w granulacie z substancją czynną nadsiarczan potasu do dezynfekcji i czyszczenia powierzchni oraz sprzętu medycznego. Bez aldehydów, kwasu octowego, związków amoniowych, biguanidów, chloru, fenolu. Wykazujący kompatybilność materiałową ze stalą nierdzewną, polietylenem, aluminium oraz poliwęglanem, potwierdzoną badaniami laboratoryjnymi. Spektrum działania: B, F  (Candida albicans), Tbc (M. Terrae, M. avium – EN 14348) V (Adeno, Polio – EN 14476) w czasie do 15 min. w stężeniu 2%. Możliwość rozszerzenia spektrum o spory w dłuższym czasie działania (w tym C.difficile). Preparat rozpuszczalny w bieżącej wodzie. Roztwór roboczy bezbarwny. Stabilność roztworu roboczego min. 24 godziny. Możliwość zastosowania w pionie żywieniowym. Wyrób medyczny kl. IIa. Opakowania do 50g (na 2 litry roztworu roboczego)</t>
  </si>
  <si>
    <t>op</t>
  </si>
  <si>
    <t xml:space="preserve">Preparat do szybkiej dezynfekcji lamp operacyjnych oraz sprzętu medycznego wrażliwego na działanie alkoholu. Zawierający min. 2 substancje aktywne. Bez alkoholu, aldehydów, chloru, fenolu, związków tlenowych. Gotowy do użycia, bezbarwny. pH 6-8. Wykazujący kompatybilność materiałową ze stalą nierdzewną, polietylenem, aluminium oraz poliwęglanem, potwierdzoną badaniami laboratoryjnymi.Spektrum działania: B, F (Candida albicans), V (BVDV, Vaccinia, Rota, Papova) do 1min., Tbc (M.Terrae) – EN 14348 do 15 min. Wyrób medyczny kl. IIa. Opakowania 1L z nakrętką posiadającą otwór zabezpieczony kapslemlub atomizerem. Preparat nie pozostawiający smug na czyszczonej powierzchni </t>
  </si>
  <si>
    <t>RAZEM:</t>
  </si>
  <si>
    <t>Preparat do dezynfekcji i czyszczenia powierzchni wyrobów medycznych. Opakowanie zawierające składnik bazowy (kwas nadoctowy, nadtlenek wodoru, kwas octowy) oraz dodatek modyfikujący umożliwiające otrzymanie roztworu roboczego o neutralnym pH. Roztwór roboczy przezroczysty. Wykazujący kompatybilność materiałową ze stalą nierdzewną, polietylenem, aluminium, potwierdzoną badaniami laboratoryjnymi. Spektrum działania: B – EN 13727, F (Candida albicans) – EN 13624, Tbc (M. terrae, M. avium) – EN 14348, V (Adeno, Polio) – EN 14476, S -  (w tym C.difficile) w czasie do 15 min., stężenie 2%. Wyrób medyczny kl. IIa. Opakowania do 200ml (na 4 litry roztworu roboczego)</t>
  </si>
  <si>
    <t>Preparat do mycia i dezynfekcji powierzchni oraz sprzętu medycznego. Zawierający w składzie fenoksyetanol,  chlorki benzylo-C12-16-alkilodimetyloamonowe, aminoalkiloglicynę. Z dodatkiem niejonowych związków powierzchniowo czynnych. Bez aldehydów, związków nadtlenowych, chloru, fenolu oraz biguanidów. Wykazujący kompatybilność materiałową ze stalą nierdzewną, polietylenem, aluminium oraz poliwęglanem, potwierdzoną badaniami laboratoryjnymi. Spektrum działania: B (EN 13727 ), Tbc (M. Terrae, M. Avium) - EN 14348, F (Candida albicans) - EN 13624, V (Rota, Vaccinia, BVDV) w czasie do 15 minut. Stężenie 0,5%. Możliwość rozszerzenia spektrum o wirus Adeno w wyższym stężeniu i dłuższym czasie. Stabilność roztworu roboczego min. 30 dni. Możliwość dezynfekcji w pionie żywieniowym. Sprawdzony dermatologicznie. Zużyty roztwór roboczy nie może zakłócać prawidłowego funkcjonowania biologicznych oczyszczalni ścieków. Wymagana możliwość łączenia preparatu z preparatem myjącym z Poz. 2. Wyrób medyczny kl. IIa. Opakowania 5L</t>
  </si>
  <si>
    <t>Preparat do intensywnego mycia powierzchni podłóg. Usuwający skutecznie zabrudzenia oraz stare pozostałości środków dezynfekcyjnych. Redukujący przywieranie brudu do powierzchni podłóg. Zawierający niejonowe związki powierzchniowo czynne i pochodne alkoholowe. Stężenie roztworu roboczego 0,25-1%. pH 1% roztworu użytkowego 6-8. Do zastosowania w myciu ręcznym oraz przy użyciu półautomatycznych i automatycznych maszyn czyszczących. Wymagana możliwość łączenia preparatu z preparatem z Poz. 1. Opakowania 2L</t>
  </si>
  <si>
    <t>Chusteczki o rozmiarze min. 20cm x 30cm do szybkiej dezynfekcji wysokiego stopnia powierzchni i wyrobów np. głowic ultradźwiękowe, pleksi, sond TEE. Preparat bez zawartości alkoholu, aldehydów, pochodnych guanidyny. Na bazie kwasu nadoctowego, nadtlenku wodoru, kwasu octowego. Trwałość preparatu po otwarciu 28 dni. pH = 2,0 - 2,5. Spektrum działania: B – EN 13727, Tbc – EN 14348, F - 13624, V (HIV, HBV, Noro, Adeno, Polio) – EN 14476, S – EN 14347 do 15 min. Wyrób medyczny kl. IIb. Tuba zawierająca do 50szt. chusteczek</t>
  </si>
  <si>
    <t>chusteczki</t>
  </si>
  <si>
    <t>Preparat chlorowy w tabletkach (masa tabletki = 3,0 - 3,5g) do dezynfekcji powierzchni. Na bazie dichloroizocyjanuranu sodu oraz kwasu adypinowego. Spektrum działania w stęż. aktywnego chloru do 2000 ppm: B – EN 13727, Tbc – EN 14348, F – EN 13624, V – EN 14476 w czasie do 15 minut. Produkt biobójczy. Opakowania zawierające do 300 tabletek.</t>
  </si>
  <si>
    <t>tabletki</t>
  </si>
  <si>
    <r>
      <t xml:space="preserve">Przyjazny dla skóry preparat czyszczący do dokładnego usuwania pozostałości po taśmach i substancjach klejących, gisie,alginatach icementach oraz cynkowo-eugenolowych. Zawierający wswoim skladzie czysty terpen pomarańczowy z neutralnie tłoczonych skórek pomarańczy i olej natłuszcający; nie zawierający alkalinów i mydła. </t>
    </r>
    <r>
      <rPr>
        <b/>
        <sz val="8"/>
        <color theme="1"/>
        <rFont val="Verdana"/>
        <family val="2"/>
        <charset val="238"/>
      </rPr>
      <t xml:space="preserve">Opakowanie do 500ml z korkiem </t>
    </r>
    <r>
      <rPr>
        <sz val="8"/>
        <color theme="1"/>
        <rFont val="Verdana"/>
        <family val="2"/>
        <charset val="238"/>
      </rPr>
      <t>w którym mały otwór ułatwia dozowanie. Produkt zarejestrowany jako wyrób medyczny.</t>
    </r>
  </si>
  <si>
    <r>
      <t xml:space="preserve">Nietoksyczny, rozpuszczalny w wodzie preparat w aerozolu do ręcznej pielęgnacji narzędzi chirurgicznych na bazie węglowodorów alifatycznych, nie wpływający na proces sterylizacji parowej  </t>
    </r>
    <r>
      <rPr>
        <b/>
        <sz val="8"/>
        <color theme="1"/>
        <rFont val="Verdana"/>
        <family val="2"/>
        <charset val="238"/>
      </rPr>
      <t xml:space="preserve">opakowanie do 400ml w sprayu </t>
    </r>
  </si>
  <si>
    <r>
      <t xml:space="preserve">Preparat nierozcieńczalny wodą z grupy aldehydowych wraz ze wskaznikiem pomiaru aktywności z aldehydem glutarowym do dezynfekcji narzędzi o aktywności bakteriobójczej, drożdzobójczej, wirusobójczej, prądk˚˚obójczej w  ciagu 60 minut w tem. 20˚C do dezynfekcji endoskopów. Aktywność minimum 14 dni. Wymagana mozliwość pomiaru aktywności dołączonym przez producenta wskaznikiem </t>
    </r>
    <r>
      <rPr>
        <b/>
        <sz val="8"/>
        <color theme="1"/>
        <rFont val="Verdana"/>
        <family val="2"/>
        <charset val="238"/>
      </rPr>
      <t>Opakowania do 5 litrów</t>
    </r>
  </si>
  <si>
    <t>Chusteczki o wymiarach min. 20cmx20cm do mycia i dezynfekcji powierzchni i sprzętu medycznego odpornego i wrażliwego na działanie alkoholu. Nasączone roztworem zawierającym 2 alkohole, w tym etanol (zawartość alkoholi max. 30g w 100g płynu). Bez dodatkowych substancji aktywnych, np. nadtlenku wodoru, związków amoniowych, kwasu nadoctowego, amin i innych. Bez barwników i substancji zapachowych. Okres przydatności po otwarciu min. 28 dni. Gramatura min. 50g/m2. pH 3,0-4,0. Wykazujący kompatybilność materiałową ze stalą nierdzewną, polietylenem, aluminium oraz poliwęglanem, potwierdzoną badaniami laboratoryjnymi. Spektrum działania: B  - EN 13727, F (Candida albicans) - EN 13624, Tbc (M.Terrae) - EN 14348, V (Vaccinia, BVDV, Noro, Rota). Skuteczne zgodnie z EN 16615 w czasie do 1min. Przebadane dermatologicznie – możliwość stosowania bez używania rękawic. Wyrób medyczny kl. IIa. Opakowanie typu flow-pack (miękkie) do 100szt. chusteczek.</t>
  </si>
  <si>
    <t>PAKIET 1</t>
  </si>
  <si>
    <t>PAKIET 2</t>
  </si>
  <si>
    <t>PAKIET 3</t>
  </si>
  <si>
    <t>PAKIET 4</t>
  </si>
  <si>
    <t>PAKIET 10</t>
  </si>
  <si>
    <t>PAKIET 11</t>
  </si>
  <si>
    <t>PAKIET 12</t>
  </si>
  <si>
    <t>WYCENIŁA :</t>
  </si>
  <si>
    <t>Beata Poniatowska-Kuć</t>
  </si>
  <si>
    <t>Warszawa 29.12.2016</t>
  </si>
  <si>
    <t>Warszawa 19.03.2018</t>
  </si>
  <si>
    <t>Warszawa 08.04.2019</t>
  </si>
  <si>
    <t>Wartość szacunkowa wyliczona na podstawie sredniej cen z załaczonych ofert .</t>
  </si>
  <si>
    <t xml:space="preserve">Wartość szacunkowa wyliczona na podstawie średniej cen z załączonych ofert </t>
  </si>
  <si>
    <t xml:space="preserve">Wartość szacunkowa wyliczona na podstawie średniej cen z załaczonych ofert. </t>
  </si>
  <si>
    <t xml:space="preserve">Wartość szacunkowa wyliczona na podstawie średniej cen z załaczonych ofert </t>
  </si>
  <si>
    <t>Warszawa 24.04.2019</t>
  </si>
  <si>
    <t xml:space="preserve">Producent </t>
  </si>
  <si>
    <t>Nazwa handlowa / numer katalogowy identyfikujaca/y oferowany produkt</t>
  </si>
  <si>
    <t>Dodatkowe wymagania (jeśli dotyczy):</t>
  </si>
  <si>
    <t>Wymagane dokumenty (jeśli dotyczy):</t>
  </si>
  <si>
    <t xml:space="preserve">   inne: </t>
  </si>
  <si>
    <t>Wymagane próbki (jeśli dotyczy):</t>
  </si>
  <si>
    <t xml:space="preserve">Kryteria oceny ofert: 100% cena </t>
  </si>
  <si>
    <t xml:space="preserve">Osoby do Komisji przetargowej/ użytkownik: </t>
  </si>
  <si>
    <t>Warszawa 25.04.2022</t>
  </si>
  <si>
    <t xml:space="preserve">Zestawienie na 24 miesiące </t>
  </si>
  <si>
    <t>Warszawa 04.05.2022</t>
  </si>
  <si>
    <r>
      <t xml:space="preserve">  dla wyrobów medycznych: </t>
    </r>
    <r>
      <rPr>
        <sz val="11"/>
        <color rgb="FFFF0000"/>
        <rFont val="Calibri"/>
        <family val="2"/>
        <charset val="238"/>
        <scheme val="minor"/>
      </rPr>
      <t>aktualne dokumenty dopuszczające zaoferowane wyroby medyczne do obrotu i używania na terytorium Rzeczypospolitej Polskiej zgodnie z ustawą z dnia 07. kwietnia  2022 r. o wyrobach medycznych</t>
    </r>
  </si>
  <si>
    <r>
      <t xml:space="preserve">  dla wyrobów medycznych: </t>
    </r>
    <r>
      <rPr>
        <sz val="11"/>
        <color rgb="FFFF0000"/>
        <rFont val="Calibri"/>
        <family val="2"/>
        <charset val="238"/>
        <scheme val="minor"/>
      </rPr>
      <t>aktualne dokumenty dopuszczające zaoferowane wyroby medyczne do obrotu i używania na terytorium Rzeczypospolitej Polskiej zgodnie z ustawą z dnia 07 kwietnia  2022 r. o wyrobach medycznych</t>
    </r>
  </si>
  <si>
    <t>część 2</t>
  </si>
  <si>
    <t>Płynny preparat do manualnego i półautomatycznego mycia endoskopów giętkich, opakowanie do 2 litrów</t>
  </si>
  <si>
    <t xml:space="preserve">Załącznik nr 2.2 do SWZ - Przedmiot zamówienia _formularz cenowy </t>
  </si>
  <si>
    <t>znak postępowania: PN-163/23/HO</t>
  </si>
  <si>
    <t>UWAGA:</t>
  </si>
  <si>
    <t>1.    Zamawiający zaleca przed podpisaniem, zapisanie dokumentu w formacie .pdf</t>
  </si>
  <si>
    <t>2.    Dokument musi być opatrzony przez osobę lub osoby uprawnione do reprezentowania wykonawcy, kwalifikowanym podpisem elektronicznym i przekazany Zamawiającemu wraz z dokumentem (-ami) potwierdzającymi prawo do reprezentacji Wykonawcy przez osobę podpisującą ofertę.</t>
  </si>
  <si>
    <t>Niewskazanie producenta lub pełnego oznaczenia oferowanego produktu w sposób stosowany przez producenta i pozwalający jednoznacznie stwierdzić zgodność oferowanego produktu z określonymi w SWZ wymogami, skutkować może odrzuceniem oferty jako niezgodnej z dokumentami zamówienia.</t>
  </si>
  <si>
    <t xml:space="preserve">Uwaga: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</si>
</sst>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29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8"/>
      <color theme="1"/>
      <name val="Verdana"/>
      <family val="2"/>
      <charset val="238"/>
    </font>
    <font>
      <sz val="8"/>
      <color rgb="FF000000"/>
      <name val="Verdana"/>
      <family val="2"/>
      <charset val="238"/>
    </font>
    <font>
      <b/>
      <sz val="8"/>
      <color theme="1"/>
      <name val="Verdana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0"/>
      <name val="Arial CE"/>
      <charset val="238"/>
    </font>
    <font>
      <sz val="9"/>
      <color rgb="FF000000"/>
      <name val="Times New Roman"/>
      <family val="1"/>
      <charset val="238"/>
    </font>
    <font>
      <sz val="10.5"/>
      <name val="Times New Roman"/>
      <family val="1"/>
      <charset val="238"/>
    </font>
    <font>
      <sz val="10"/>
      <color theme="1"/>
      <name val="Verdana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i/>
      <sz val="8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34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4" fillId="0" borderId="8" xfId="0" applyFont="1" applyBorder="1" applyAlignment="1">
      <alignment wrapText="1"/>
    </xf>
    <xf numFmtId="0" fontId="1" fillId="0" borderId="4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4" fillId="0" borderId="4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2" fillId="0" borderId="14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1" fillId="0" borderId="17" xfId="0" applyFont="1" applyBorder="1" applyAlignment="1">
      <alignment horizontal="center"/>
    </xf>
    <xf numFmtId="0" fontId="5" fillId="0" borderId="11" xfId="0" applyFont="1" applyBorder="1" applyAlignment="1">
      <alignment wrapText="1"/>
    </xf>
    <xf numFmtId="0" fontId="0" fillId="0" borderId="11" xfId="0" applyBorder="1" applyAlignment="1">
      <alignment horizontal="center"/>
    </xf>
    <xf numFmtId="9" fontId="0" fillId="0" borderId="2" xfId="0" applyNumberFormat="1" applyBorder="1" applyAlignment="1">
      <alignment horizontal="center"/>
    </xf>
    <xf numFmtId="43" fontId="0" fillId="0" borderId="0" xfId="1" applyFont="1"/>
    <xf numFmtId="43" fontId="0" fillId="0" borderId="0" xfId="1" applyFont="1" applyBorder="1"/>
    <xf numFmtId="43" fontId="3" fillId="0" borderId="2" xfId="1" applyFont="1" applyBorder="1" applyAlignment="1">
      <alignment horizontal="center" wrapText="1"/>
    </xf>
    <xf numFmtId="43" fontId="3" fillId="0" borderId="0" xfId="1" applyFont="1"/>
    <xf numFmtId="43" fontId="3" fillId="0" borderId="3" xfId="1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3" fillId="0" borderId="19" xfId="0" applyFont="1" applyBorder="1" applyAlignment="1">
      <alignment horizontal="center" wrapText="1"/>
    </xf>
    <xf numFmtId="0" fontId="1" fillId="0" borderId="11" xfId="0" applyFont="1" applyBorder="1" applyAlignment="1">
      <alignment horizontal="center"/>
    </xf>
    <xf numFmtId="9" fontId="0" fillId="0" borderId="11" xfId="0" applyNumberFormat="1" applyBorder="1" applyAlignment="1">
      <alignment horizontal="center"/>
    </xf>
    <xf numFmtId="43" fontId="3" fillId="0" borderId="0" xfId="1" applyFont="1" applyBorder="1"/>
    <xf numFmtId="9" fontId="0" fillId="0" borderId="7" xfId="0" applyNumberFormat="1" applyBorder="1" applyAlignment="1">
      <alignment horizontal="center"/>
    </xf>
    <xf numFmtId="9" fontId="0" fillId="0" borderId="4" xfId="0" applyNumberForma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4" fillId="0" borderId="22" xfId="0" applyFont="1" applyBorder="1" applyAlignment="1">
      <alignment wrapText="1"/>
    </xf>
    <xf numFmtId="0" fontId="5" fillId="0" borderId="22" xfId="0" applyFont="1" applyBorder="1" applyAlignment="1">
      <alignment wrapText="1"/>
    </xf>
    <xf numFmtId="0" fontId="1" fillId="0" borderId="22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0" fillId="0" borderId="20" xfId="0" applyBorder="1" applyAlignment="1">
      <alignment horizontal="center"/>
    </xf>
    <xf numFmtId="43" fontId="0" fillId="0" borderId="11" xfId="1" applyFont="1" applyBorder="1" applyAlignment="1">
      <alignment horizontal="center"/>
    </xf>
    <xf numFmtId="43" fontId="0" fillId="0" borderId="12" xfId="1" applyFont="1" applyBorder="1" applyAlignment="1">
      <alignment horizontal="center"/>
    </xf>
    <xf numFmtId="43" fontId="0" fillId="0" borderId="2" xfId="1" applyFont="1" applyBorder="1" applyAlignment="1">
      <alignment horizontal="center"/>
    </xf>
    <xf numFmtId="43" fontId="0" fillId="0" borderId="3" xfId="1" applyFont="1" applyBorder="1" applyAlignment="1">
      <alignment horizontal="center"/>
    </xf>
    <xf numFmtId="43" fontId="0" fillId="0" borderId="7" xfId="1" applyFont="1" applyBorder="1" applyAlignment="1">
      <alignment horizontal="center"/>
    </xf>
    <xf numFmtId="43" fontId="0" fillId="0" borderId="9" xfId="1" applyFont="1" applyBorder="1" applyAlignment="1">
      <alignment horizontal="center"/>
    </xf>
    <xf numFmtId="43" fontId="0" fillId="0" borderId="5" xfId="1" applyFont="1" applyBorder="1" applyAlignment="1">
      <alignment horizontal="center"/>
    </xf>
    <xf numFmtId="43" fontId="0" fillId="0" borderId="4" xfId="1" applyFont="1" applyBorder="1" applyAlignment="1">
      <alignment horizontal="center"/>
    </xf>
    <xf numFmtId="9" fontId="0" fillId="0" borderId="22" xfId="0" applyNumberFormat="1" applyBorder="1" applyAlignment="1">
      <alignment horizontal="center"/>
    </xf>
    <xf numFmtId="43" fontId="3" fillId="0" borderId="15" xfId="1" applyFont="1" applyBorder="1" applyAlignment="1">
      <alignment horizontal="center" wrapText="1"/>
    </xf>
    <xf numFmtId="43" fontId="0" fillId="0" borderId="22" xfId="1" applyFont="1" applyBorder="1" applyAlignment="1">
      <alignment horizontal="center"/>
    </xf>
    <xf numFmtId="43" fontId="3" fillId="0" borderId="16" xfId="1" applyFont="1" applyBorder="1" applyAlignment="1">
      <alignment horizontal="center" wrapText="1"/>
    </xf>
    <xf numFmtId="43" fontId="0" fillId="0" borderId="23" xfId="1" applyFont="1" applyBorder="1" applyAlignment="1">
      <alignment horizontal="center"/>
    </xf>
    <xf numFmtId="43" fontId="3" fillId="0" borderId="0" xfId="1" applyFont="1" applyAlignment="1">
      <alignment horizontal="center"/>
    </xf>
    <xf numFmtId="0" fontId="9" fillId="0" borderId="0" xfId="0" applyFont="1" applyBorder="1"/>
    <xf numFmtId="0" fontId="1" fillId="0" borderId="17" xfId="0" applyFont="1" applyBorder="1" applyAlignment="1">
      <alignment horizontal="center" vertical="center"/>
    </xf>
    <xf numFmtId="0" fontId="5" fillId="0" borderId="11" xfId="0" applyFont="1" applyBorder="1" applyAlignment="1">
      <alignment vertical="center" wrapText="1"/>
    </xf>
    <xf numFmtId="0" fontId="1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3" fontId="0" fillId="0" borderId="11" xfId="1" applyFont="1" applyBorder="1" applyAlignment="1">
      <alignment horizontal="center" vertical="center"/>
    </xf>
    <xf numFmtId="9" fontId="0" fillId="0" borderId="11" xfId="0" applyNumberFormat="1" applyBorder="1" applyAlignment="1">
      <alignment horizontal="center" vertical="center"/>
    </xf>
    <xf numFmtId="43" fontId="0" fillId="0" borderId="12" xfId="1" applyFont="1" applyBorder="1" applyAlignment="1">
      <alignment horizontal="center" vertical="center"/>
    </xf>
    <xf numFmtId="0" fontId="4" fillId="0" borderId="8" xfId="0" applyFont="1" applyBorder="1" applyAlignment="1">
      <alignment horizontal="center" wrapText="1"/>
    </xf>
    <xf numFmtId="0" fontId="4" fillId="0" borderId="18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center" wrapText="1"/>
    </xf>
    <xf numFmtId="43" fontId="3" fillId="0" borderId="19" xfId="1" applyFont="1" applyBorder="1" applyAlignment="1">
      <alignment horizontal="center" wrapText="1"/>
    </xf>
    <xf numFmtId="43" fontId="0" fillId="0" borderId="19" xfId="1" applyFont="1" applyBorder="1" applyAlignment="1">
      <alignment horizontal="center"/>
    </xf>
    <xf numFmtId="0" fontId="11" fillId="0" borderId="2" xfId="0" applyFont="1" applyBorder="1"/>
    <xf numFmtId="0" fontId="11" fillId="0" borderId="3" xfId="0" applyFont="1" applyBorder="1" applyAlignment="1">
      <alignment wrapText="1"/>
    </xf>
    <xf numFmtId="0" fontId="0" fillId="0" borderId="4" xfId="0" applyBorder="1"/>
    <xf numFmtId="0" fontId="0" fillId="0" borderId="5" xfId="0" applyBorder="1"/>
    <xf numFmtId="0" fontId="12" fillId="0" borderId="0" xfId="0" applyFont="1"/>
    <xf numFmtId="43" fontId="11" fillId="0" borderId="0" xfId="1" applyFont="1"/>
    <xf numFmtId="0" fontId="13" fillId="0" borderId="0" xfId="0" applyFont="1" applyAlignment="1">
      <alignment horizontal="justify" vertical="center"/>
    </xf>
    <xf numFmtId="0" fontId="8" fillId="0" borderId="11" xfId="0" applyFont="1" applyBorder="1" applyAlignment="1">
      <alignment wrapText="1"/>
    </xf>
    <xf numFmtId="0" fontId="0" fillId="0" borderId="11" xfId="0" applyBorder="1"/>
    <xf numFmtId="0" fontId="0" fillId="0" borderId="12" xfId="0" applyBorder="1"/>
    <xf numFmtId="0" fontId="14" fillId="0" borderId="13" xfId="0" applyFont="1" applyBorder="1" applyAlignment="1">
      <alignment wrapText="1"/>
    </xf>
    <xf numFmtId="0" fontId="15" fillId="0" borderId="0" xfId="0" applyFont="1" applyBorder="1"/>
    <xf numFmtId="0" fontId="16" fillId="0" borderId="0" xfId="0" applyFont="1" applyBorder="1"/>
    <xf numFmtId="0" fontId="15" fillId="0" borderId="0" xfId="0" applyFont="1" applyBorder="1" applyAlignment="1">
      <alignment horizontal="center"/>
    </xf>
    <xf numFmtId="0" fontId="15" fillId="0" borderId="0" xfId="0" applyFont="1"/>
    <xf numFmtId="43" fontId="15" fillId="0" borderId="0" xfId="1" applyFont="1"/>
    <xf numFmtId="0" fontId="15" fillId="0" borderId="0" xfId="0" applyFont="1" applyAlignment="1">
      <alignment horizontal="center"/>
    </xf>
    <xf numFmtId="43" fontId="15" fillId="0" borderId="0" xfId="1" applyFont="1" applyBorder="1"/>
    <xf numFmtId="0" fontId="17" fillId="0" borderId="0" xfId="0" applyFont="1"/>
    <xf numFmtId="0" fontId="17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0" fontId="18" fillId="0" borderId="0" xfId="0" applyFont="1"/>
    <xf numFmtId="0" fontId="19" fillId="0" borderId="0" xfId="0" applyFont="1"/>
    <xf numFmtId="43" fontId="19" fillId="0" borderId="0" xfId="1" applyFont="1"/>
    <xf numFmtId="43" fontId="20" fillId="0" borderId="0" xfId="1" applyFont="1"/>
    <xf numFmtId="0" fontId="21" fillId="0" borderId="0" xfId="0" applyFont="1"/>
    <xf numFmtId="0" fontId="21" fillId="0" borderId="0" xfId="0" applyFont="1" applyAlignment="1">
      <alignment horizontal="justify" vertical="center"/>
    </xf>
    <xf numFmtId="0" fontId="19" fillId="0" borderId="0" xfId="0" applyFont="1" applyAlignment="1">
      <alignment horizontal="center"/>
    </xf>
    <xf numFmtId="0" fontId="22" fillId="0" borderId="0" xfId="0" applyFont="1"/>
    <xf numFmtId="0" fontId="22" fillId="0" borderId="0" xfId="0" applyFont="1" applyAlignment="1">
      <alignment horizontal="center"/>
    </xf>
    <xf numFmtId="43" fontId="22" fillId="0" borderId="0" xfId="1" applyFont="1"/>
    <xf numFmtId="0" fontId="23" fillId="0" borderId="0" xfId="0" applyFont="1" applyBorder="1"/>
    <xf numFmtId="0" fontId="24" fillId="2" borderId="1" xfId="0" applyFont="1" applyFill="1" applyBorder="1" applyAlignment="1">
      <alignment horizontal="center" wrapText="1"/>
    </xf>
    <xf numFmtId="0" fontId="24" fillId="2" borderId="2" xfId="0" applyFont="1" applyFill="1" applyBorder="1" applyAlignment="1">
      <alignment horizontal="center" wrapText="1"/>
    </xf>
    <xf numFmtId="43" fontId="24" fillId="2" borderId="2" xfId="1" applyFont="1" applyFill="1" applyBorder="1" applyAlignment="1">
      <alignment horizontal="center" wrapText="1"/>
    </xf>
    <xf numFmtId="43" fontId="24" fillId="2" borderId="19" xfId="1" applyFont="1" applyFill="1" applyBorder="1" applyAlignment="1">
      <alignment horizontal="center" wrapText="1"/>
    </xf>
    <xf numFmtId="0" fontId="25" fillId="2" borderId="2" xfId="0" applyFont="1" applyFill="1" applyBorder="1"/>
    <xf numFmtId="0" fontId="25" fillId="2" borderId="3" xfId="0" applyFont="1" applyFill="1" applyBorder="1" applyAlignment="1">
      <alignment wrapText="1"/>
    </xf>
    <xf numFmtId="0" fontId="26" fillId="0" borderId="17" xfId="0" applyFont="1" applyBorder="1" applyAlignment="1">
      <alignment horizontal="center"/>
    </xf>
    <xf numFmtId="0" fontId="26" fillId="0" borderId="8" xfId="0" applyFont="1" applyBorder="1" applyAlignment="1">
      <alignment wrapText="1"/>
    </xf>
    <xf numFmtId="0" fontId="26" fillId="0" borderId="11" xfId="0" applyFont="1" applyBorder="1" applyAlignment="1">
      <alignment horizontal="center"/>
    </xf>
    <xf numFmtId="43" fontId="26" fillId="0" borderId="11" xfId="1" applyFont="1" applyBorder="1" applyAlignment="1">
      <alignment horizontal="center"/>
    </xf>
    <xf numFmtId="9" fontId="26" fillId="0" borderId="11" xfId="0" applyNumberFormat="1" applyFont="1" applyBorder="1" applyAlignment="1">
      <alignment horizontal="center"/>
    </xf>
    <xf numFmtId="43" fontId="26" fillId="0" borderId="20" xfId="1" applyFont="1" applyBorder="1" applyAlignment="1">
      <alignment horizontal="center"/>
    </xf>
    <xf numFmtId="0" fontId="26" fillId="0" borderId="11" xfId="0" applyFont="1" applyBorder="1"/>
    <xf numFmtId="0" fontId="26" fillId="0" borderId="12" xfId="0" applyFont="1" applyBorder="1"/>
    <xf numFmtId="43" fontId="17" fillId="0" borderId="24" xfId="1" applyFont="1" applyBorder="1"/>
    <xf numFmtId="43" fontId="21" fillId="0" borderId="0" xfId="1" applyFont="1"/>
    <xf numFmtId="0" fontId="27" fillId="0" borderId="0" xfId="0" applyFont="1"/>
    <xf numFmtId="43" fontId="27" fillId="0" borderId="0" xfId="1" applyFont="1"/>
    <xf numFmtId="0" fontId="28" fillId="0" borderId="0" xfId="0" applyFont="1"/>
    <xf numFmtId="0" fontId="0" fillId="0" borderId="0" xfId="0" applyAlignment="1">
      <alignment horizontal="center" wrapText="1"/>
    </xf>
    <xf numFmtId="0" fontId="1" fillId="0" borderId="0" xfId="0" applyFont="1" applyBorder="1" applyAlignment="1">
      <alignment horizontal="center"/>
    </xf>
    <xf numFmtId="0" fontId="21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27" fillId="0" borderId="0" xfId="0" applyFont="1" applyAlignment="1">
      <alignment horizontal="left" wrapText="1"/>
    </xf>
  </cellXfs>
  <cellStyles count="2">
    <cellStyle name="Dziesiętny" xfId="1" builtinId="3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sqref="A1:XFD1048576"/>
    </sheetView>
  </sheetViews>
  <sheetFormatPr defaultRowHeight="15" x14ac:dyDescent="0.25"/>
  <cols>
    <col min="1" max="1" width="4" customWidth="1"/>
    <col min="2" max="2" width="65.7109375" customWidth="1"/>
    <col min="3" max="3" width="4.7109375" style="1" customWidth="1"/>
    <col min="4" max="4" width="6.7109375" customWidth="1"/>
    <col min="5" max="5" width="9" customWidth="1"/>
    <col min="6" max="6" width="13.5703125" style="32" customWidth="1"/>
    <col min="7" max="7" width="7.85546875" style="1" customWidth="1"/>
    <col min="8" max="8" width="14.28515625" style="32" customWidth="1"/>
    <col min="9" max="9" width="13.5703125" customWidth="1"/>
    <col min="11" max="11" width="11.28515625" bestFit="1" customWidth="1"/>
  </cols>
  <sheetData>
    <row r="1" spans="1:8" ht="15.75" x14ac:dyDescent="0.25">
      <c r="A1" s="4"/>
      <c r="B1" s="4"/>
      <c r="C1" s="5"/>
      <c r="D1" s="3"/>
    </row>
    <row r="2" spans="1:8" ht="16.5" thickBot="1" x14ac:dyDescent="0.3">
      <c r="A2" s="4"/>
      <c r="B2" s="65" t="s">
        <v>32</v>
      </c>
      <c r="C2" s="5"/>
      <c r="D2" s="3"/>
      <c r="F2" s="33"/>
      <c r="G2" s="2"/>
      <c r="H2" s="33"/>
    </row>
    <row r="3" spans="1:8" ht="42.75" customHeight="1" thickBot="1" x14ac:dyDescent="0.3">
      <c r="A3" s="25" t="s">
        <v>0</v>
      </c>
      <c r="B3" s="26" t="s">
        <v>3</v>
      </c>
      <c r="C3" s="26" t="s">
        <v>4</v>
      </c>
      <c r="D3" s="26" t="s">
        <v>5</v>
      </c>
      <c r="E3" s="27" t="s">
        <v>6</v>
      </c>
      <c r="F3" s="60" t="s">
        <v>7</v>
      </c>
      <c r="G3" s="27" t="s">
        <v>8</v>
      </c>
      <c r="H3" s="62" t="s">
        <v>9</v>
      </c>
    </row>
    <row r="4" spans="1:8" ht="127.5" customHeight="1" x14ac:dyDescent="0.25">
      <c r="A4" s="44" t="s">
        <v>1</v>
      </c>
      <c r="B4" s="45" t="s">
        <v>11</v>
      </c>
      <c r="C4" s="47" t="s">
        <v>12</v>
      </c>
      <c r="D4" s="47">
        <v>20000</v>
      </c>
      <c r="E4" s="48">
        <v>10.95</v>
      </c>
      <c r="F4" s="61">
        <f>D4*E5</f>
        <v>229000</v>
      </c>
      <c r="G4" s="59">
        <v>0.08</v>
      </c>
      <c r="H4" s="63">
        <f>F4*1.08</f>
        <v>247320.00000000003</v>
      </c>
    </row>
    <row r="5" spans="1:8" ht="120" customHeight="1" thickBot="1" x14ac:dyDescent="0.3">
      <c r="A5" s="20" t="s">
        <v>2</v>
      </c>
      <c r="B5" s="21" t="s">
        <v>10</v>
      </c>
      <c r="C5" s="16" t="s">
        <v>12</v>
      </c>
      <c r="D5" s="16">
        <v>9000</v>
      </c>
      <c r="E5" s="10">
        <v>11.45</v>
      </c>
      <c r="F5" s="58">
        <f>D5*E5</f>
        <v>103050</v>
      </c>
      <c r="G5" s="43">
        <v>0.08</v>
      </c>
      <c r="H5" s="57">
        <f>F5*1.08</f>
        <v>111294.00000000001</v>
      </c>
    </row>
    <row r="6" spans="1:8" x14ac:dyDescent="0.25">
      <c r="A6" s="17"/>
      <c r="B6" s="17" t="s">
        <v>20</v>
      </c>
      <c r="C6" s="18"/>
      <c r="D6" s="17"/>
      <c r="E6" s="17"/>
      <c r="F6" s="35">
        <f>SUM(F4:F5)</f>
        <v>332050</v>
      </c>
      <c r="G6" s="18"/>
      <c r="H6" s="35">
        <f>SUM(H4:H5)</f>
        <v>358614.00000000006</v>
      </c>
    </row>
    <row r="13" spans="1:8" x14ac:dyDescent="0.25">
      <c r="B13" t="s">
        <v>39</v>
      </c>
    </row>
    <row r="14" spans="1:8" x14ac:dyDescent="0.25">
      <c r="B14" t="s">
        <v>40</v>
      </c>
    </row>
    <row r="15" spans="1:8" x14ac:dyDescent="0.25">
      <c r="B15" t="s">
        <v>41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B4" sqref="B4"/>
    </sheetView>
  </sheetViews>
  <sheetFormatPr defaultRowHeight="15" x14ac:dyDescent="0.25"/>
  <cols>
    <col min="1" max="1" width="4.42578125" customWidth="1"/>
    <col min="2" max="2" width="68.28515625" customWidth="1"/>
    <col min="3" max="3" width="6.140625" style="1" customWidth="1"/>
    <col min="4" max="4" width="7.28515625" customWidth="1"/>
    <col min="5" max="5" width="9.85546875" customWidth="1"/>
    <col min="6" max="6" width="12.28515625" style="32" customWidth="1"/>
    <col min="7" max="7" width="7.85546875" style="1" customWidth="1"/>
    <col min="8" max="8" width="14.28515625" style="32" customWidth="1"/>
    <col min="9" max="9" width="13.5703125" customWidth="1"/>
    <col min="11" max="11" width="11.28515625" bestFit="1" customWidth="1"/>
  </cols>
  <sheetData>
    <row r="1" spans="1:8" ht="15.75" x14ac:dyDescent="0.25">
      <c r="A1" s="4"/>
      <c r="B1" s="4"/>
      <c r="C1" s="5"/>
      <c r="D1" s="3"/>
    </row>
    <row r="2" spans="1:8" ht="16.5" thickBot="1" x14ac:dyDescent="0.3">
      <c r="A2" s="4"/>
      <c r="B2" s="65" t="s">
        <v>36</v>
      </c>
      <c r="C2" s="5"/>
      <c r="D2" s="3"/>
      <c r="F2" s="33"/>
      <c r="G2" s="2"/>
      <c r="H2" s="33"/>
    </row>
    <row r="3" spans="1:8" ht="45" customHeight="1" thickBot="1" x14ac:dyDescent="0.3">
      <c r="A3" s="12" t="s">
        <v>0</v>
      </c>
      <c r="B3" s="13" t="s">
        <v>3</v>
      </c>
      <c r="C3" s="13" t="s">
        <v>4</v>
      </c>
      <c r="D3" s="13" t="s">
        <v>5</v>
      </c>
      <c r="E3" s="14" t="s">
        <v>6</v>
      </c>
      <c r="F3" s="34" t="s">
        <v>7</v>
      </c>
      <c r="G3" s="14" t="s">
        <v>8</v>
      </c>
      <c r="H3" s="36" t="s">
        <v>9</v>
      </c>
    </row>
    <row r="4" spans="1:8" ht="114.75" customHeight="1" thickBot="1" x14ac:dyDescent="0.3">
      <c r="A4" s="11" t="s">
        <v>1</v>
      </c>
      <c r="B4" s="15" t="s">
        <v>21</v>
      </c>
      <c r="C4" s="8" t="s">
        <v>18</v>
      </c>
      <c r="D4" s="8">
        <v>100</v>
      </c>
      <c r="E4" s="9">
        <v>20.5</v>
      </c>
      <c r="F4" s="53">
        <f>D4*E4</f>
        <v>2050</v>
      </c>
      <c r="G4" s="31">
        <v>0.08</v>
      </c>
      <c r="H4" s="54">
        <f>F4*1.08</f>
        <v>2214</v>
      </c>
    </row>
    <row r="5" spans="1:8" x14ac:dyDescent="0.25">
      <c r="A5" s="17"/>
      <c r="B5" s="17" t="s">
        <v>20</v>
      </c>
      <c r="C5" s="18"/>
      <c r="D5" s="17"/>
      <c r="E5" s="17"/>
      <c r="F5" s="35">
        <f>SUM(F4)</f>
        <v>2050</v>
      </c>
      <c r="G5" s="18"/>
      <c r="H5" s="35">
        <f>SUM(H4)</f>
        <v>2214</v>
      </c>
    </row>
    <row r="10" spans="1:8" x14ac:dyDescent="0.25">
      <c r="B10" t="s">
        <v>39</v>
      </c>
    </row>
    <row r="11" spans="1:8" x14ac:dyDescent="0.25">
      <c r="B11" t="s">
        <v>40</v>
      </c>
    </row>
    <row r="12" spans="1:8" x14ac:dyDescent="0.25">
      <c r="B12" t="s">
        <v>41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B10" sqref="B10:B13"/>
    </sheetView>
  </sheetViews>
  <sheetFormatPr defaultRowHeight="15" x14ac:dyDescent="0.25"/>
  <cols>
    <col min="1" max="1" width="4.140625" customWidth="1"/>
    <col min="2" max="2" width="69.140625" customWidth="1"/>
    <col min="3" max="3" width="6.140625" style="1" customWidth="1"/>
    <col min="4" max="4" width="8.7109375" customWidth="1"/>
    <col min="5" max="5" width="7.7109375" customWidth="1"/>
    <col min="6" max="6" width="12.5703125" style="32" customWidth="1"/>
    <col min="7" max="7" width="7.85546875" style="1" customWidth="1"/>
    <col min="8" max="8" width="14.28515625" style="32" customWidth="1"/>
    <col min="9" max="9" width="13.5703125" customWidth="1"/>
    <col min="11" max="11" width="11.28515625" bestFit="1" customWidth="1"/>
  </cols>
  <sheetData>
    <row r="1" spans="1:8" ht="15.75" x14ac:dyDescent="0.25">
      <c r="A1" s="4"/>
      <c r="B1" s="4"/>
      <c r="C1" s="5"/>
      <c r="D1" s="3"/>
    </row>
    <row r="2" spans="1:8" ht="16.5" thickBot="1" x14ac:dyDescent="0.3">
      <c r="A2" s="4"/>
      <c r="B2" s="65" t="s">
        <v>37</v>
      </c>
      <c r="C2" s="5"/>
      <c r="D2" s="3"/>
      <c r="F2" s="33"/>
      <c r="G2" s="2"/>
      <c r="H2" s="33"/>
    </row>
    <row r="3" spans="1:8" ht="48.75" customHeight="1" thickBot="1" x14ac:dyDescent="0.3">
      <c r="A3" s="12" t="s">
        <v>0</v>
      </c>
      <c r="B3" s="13" t="s">
        <v>3</v>
      </c>
      <c r="C3" s="13" t="s">
        <v>4</v>
      </c>
      <c r="D3" s="13" t="s">
        <v>5</v>
      </c>
      <c r="E3" s="38" t="s">
        <v>6</v>
      </c>
      <c r="F3" s="34" t="s">
        <v>7</v>
      </c>
      <c r="G3" s="14" t="s">
        <v>8</v>
      </c>
      <c r="H3" s="36" t="s">
        <v>9</v>
      </c>
    </row>
    <row r="4" spans="1:8" ht="86.25" customHeight="1" thickBot="1" x14ac:dyDescent="0.3">
      <c r="A4" s="28" t="s">
        <v>1</v>
      </c>
      <c r="B4" s="15" t="s">
        <v>28</v>
      </c>
      <c r="C4" s="39" t="s">
        <v>12</v>
      </c>
      <c r="D4" s="39">
        <v>260</v>
      </c>
      <c r="E4" s="50">
        <v>41.33</v>
      </c>
      <c r="F4" s="51">
        <f>D4*E4</f>
        <v>10745.8</v>
      </c>
      <c r="G4" s="40">
        <v>0.08</v>
      </c>
      <c r="H4" s="52">
        <f>F4*1.08</f>
        <v>11605.464</v>
      </c>
    </row>
    <row r="5" spans="1:8" x14ac:dyDescent="0.25">
      <c r="A5" s="17"/>
      <c r="B5" s="17" t="s">
        <v>20</v>
      </c>
      <c r="C5" s="18"/>
      <c r="D5" s="17"/>
      <c r="E5" s="17"/>
      <c r="F5" s="41">
        <v>10745</v>
      </c>
      <c r="G5" s="37"/>
      <c r="H5" s="41">
        <f>F5*1.08</f>
        <v>11604.6</v>
      </c>
    </row>
    <row r="6" spans="1:8" x14ac:dyDescent="0.25">
      <c r="F6" s="33"/>
      <c r="G6" s="2"/>
      <c r="H6" s="33"/>
    </row>
    <row r="7" spans="1:8" x14ac:dyDescent="0.25">
      <c r="F7" s="33"/>
      <c r="G7" s="2"/>
      <c r="H7" s="33"/>
    </row>
    <row r="10" spans="1:8" x14ac:dyDescent="0.25">
      <c r="B10" t="s">
        <v>39</v>
      </c>
    </row>
    <row r="11" spans="1:8" x14ac:dyDescent="0.25">
      <c r="B11" t="s">
        <v>40</v>
      </c>
    </row>
    <row r="12" spans="1:8" x14ac:dyDescent="0.25">
      <c r="B12" t="s">
        <v>41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A9" sqref="A9"/>
    </sheetView>
  </sheetViews>
  <sheetFormatPr defaultRowHeight="15" x14ac:dyDescent="0.25"/>
  <cols>
    <col min="1" max="1" width="3.42578125" customWidth="1"/>
    <col min="2" max="2" width="68.28515625" customWidth="1"/>
    <col min="3" max="3" width="6.5703125" style="1" customWidth="1"/>
    <col min="4" max="4" width="8.7109375" customWidth="1"/>
    <col min="5" max="5" width="6.5703125" customWidth="1"/>
    <col min="6" max="6" width="15" style="32" customWidth="1"/>
    <col min="7" max="7" width="7.85546875" style="1" customWidth="1"/>
    <col min="8" max="8" width="14.28515625" style="32" customWidth="1"/>
    <col min="9" max="9" width="13.5703125" customWidth="1"/>
    <col min="11" max="11" width="11.28515625" bestFit="1" customWidth="1"/>
  </cols>
  <sheetData>
    <row r="1" spans="1:8" ht="15.75" x14ac:dyDescent="0.25">
      <c r="A1" s="4"/>
      <c r="B1" s="4"/>
      <c r="C1" s="5"/>
      <c r="D1" s="3"/>
    </row>
    <row r="2" spans="1:8" ht="16.5" thickBot="1" x14ac:dyDescent="0.3">
      <c r="A2" s="4"/>
      <c r="B2" s="65" t="s">
        <v>38</v>
      </c>
      <c r="C2" s="5"/>
      <c r="D2" s="3"/>
      <c r="F2" s="33"/>
      <c r="G2" s="2"/>
      <c r="H2" s="33"/>
    </row>
    <row r="3" spans="1:8" ht="46.5" customHeight="1" thickBot="1" x14ac:dyDescent="0.3">
      <c r="A3" s="12" t="s">
        <v>0</v>
      </c>
      <c r="B3" s="13" t="s">
        <v>3</v>
      </c>
      <c r="C3" s="13" t="s">
        <v>4</v>
      </c>
      <c r="D3" s="13" t="s">
        <v>5</v>
      </c>
      <c r="E3" s="14" t="s">
        <v>6</v>
      </c>
      <c r="F3" s="34" t="s">
        <v>7</v>
      </c>
      <c r="G3" s="14" t="s">
        <v>8</v>
      </c>
      <c r="H3" s="36" t="s">
        <v>9</v>
      </c>
    </row>
    <row r="4" spans="1:8" ht="48" customHeight="1" thickBot="1" x14ac:dyDescent="0.3">
      <c r="A4" s="11" t="s">
        <v>1</v>
      </c>
      <c r="B4" s="15" t="s">
        <v>29</v>
      </c>
      <c r="C4" s="8" t="s">
        <v>18</v>
      </c>
      <c r="D4" s="8">
        <v>700</v>
      </c>
      <c r="E4" s="9">
        <v>32</v>
      </c>
      <c r="F4" s="53">
        <f>D4*E4</f>
        <v>22400</v>
      </c>
      <c r="G4" s="31">
        <v>0.08</v>
      </c>
      <c r="H4" s="54">
        <f>F4*1.08</f>
        <v>24192</v>
      </c>
    </row>
    <row r="5" spans="1:8" x14ac:dyDescent="0.25">
      <c r="A5" s="17"/>
      <c r="B5" s="17" t="s">
        <v>20</v>
      </c>
      <c r="C5" s="18"/>
      <c r="D5" s="17"/>
      <c r="E5" s="17"/>
      <c r="F5" s="35">
        <v>22400</v>
      </c>
      <c r="G5" s="18"/>
      <c r="H5" s="35">
        <v>24192</v>
      </c>
    </row>
    <row r="9" spans="1:8" x14ac:dyDescent="0.25">
      <c r="B9" t="s">
        <v>39</v>
      </c>
    </row>
    <row r="10" spans="1:8" x14ac:dyDescent="0.25">
      <c r="B10" t="s">
        <v>40</v>
      </c>
    </row>
    <row r="11" spans="1:8" x14ac:dyDescent="0.25">
      <c r="B11" t="s">
        <v>41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B14" sqref="B14"/>
    </sheetView>
  </sheetViews>
  <sheetFormatPr defaultRowHeight="15" x14ac:dyDescent="0.25"/>
  <cols>
    <col min="1" max="1" width="3.42578125" customWidth="1"/>
    <col min="2" max="2" width="64.85546875" customWidth="1"/>
    <col min="3" max="3" width="6.140625" style="1" customWidth="1"/>
    <col min="4" max="4" width="8.5703125" customWidth="1"/>
    <col min="5" max="5" width="7.85546875" customWidth="1"/>
    <col min="6" max="6" width="12.28515625" style="32" customWidth="1"/>
    <col min="7" max="7" width="7.85546875" style="1" customWidth="1"/>
    <col min="8" max="8" width="14.28515625" style="32" customWidth="1"/>
    <col min="9" max="9" width="13.5703125" customWidth="1"/>
    <col min="11" max="11" width="11.28515625" bestFit="1" customWidth="1"/>
  </cols>
  <sheetData>
    <row r="1" spans="1:8" ht="15.75" x14ac:dyDescent="0.25">
      <c r="A1" s="4"/>
      <c r="B1" s="4"/>
      <c r="C1" s="5"/>
      <c r="D1" s="3"/>
    </row>
    <row r="2" spans="1:8" ht="16.5" thickBot="1" x14ac:dyDescent="0.3">
      <c r="A2" s="4"/>
      <c r="B2" s="65"/>
      <c r="C2" s="5"/>
      <c r="D2" s="3"/>
      <c r="F2" s="33"/>
      <c r="G2" s="2"/>
      <c r="H2" s="33"/>
    </row>
    <row r="3" spans="1:8" ht="43.5" customHeight="1" thickBot="1" x14ac:dyDescent="0.3">
      <c r="A3" s="12" t="s">
        <v>0</v>
      </c>
      <c r="B3" s="13" t="s">
        <v>3</v>
      </c>
      <c r="C3" s="13" t="s">
        <v>4</v>
      </c>
      <c r="D3" s="13" t="s">
        <v>5</v>
      </c>
      <c r="E3" s="14" t="s">
        <v>6</v>
      </c>
      <c r="F3" s="34" t="s">
        <v>7</v>
      </c>
      <c r="G3" s="14" t="s">
        <v>8</v>
      </c>
      <c r="H3" s="36" t="s">
        <v>9</v>
      </c>
    </row>
    <row r="4" spans="1:8" ht="72" customHeight="1" thickBot="1" x14ac:dyDescent="0.3">
      <c r="A4" s="11" t="s">
        <v>1</v>
      </c>
      <c r="B4" s="15" t="s">
        <v>30</v>
      </c>
      <c r="C4" s="8" t="s">
        <v>12</v>
      </c>
      <c r="D4" s="8">
        <v>3765</v>
      </c>
      <c r="E4" s="9">
        <v>16.64</v>
      </c>
      <c r="F4" s="53">
        <f>D4*E4</f>
        <v>62649.599999999999</v>
      </c>
      <c r="G4" s="31">
        <v>0.08</v>
      </c>
      <c r="H4" s="54">
        <f>F4*1.08</f>
        <v>67661.567999999999</v>
      </c>
    </row>
    <row r="5" spans="1:8" x14ac:dyDescent="0.25">
      <c r="A5" s="17"/>
      <c r="B5" s="17" t="s">
        <v>20</v>
      </c>
      <c r="C5" s="18"/>
      <c r="D5" s="17"/>
      <c r="E5" s="17"/>
      <c r="F5" s="41">
        <f>SUM(F4)</f>
        <v>62649.599999999999</v>
      </c>
      <c r="G5" s="37"/>
      <c r="H5" s="41">
        <f>SUM(H4)</f>
        <v>67661.567999999999</v>
      </c>
    </row>
    <row r="7" spans="1:8" x14ac:dyDescent="0.25">
      <c r="B7" t="s">
        <v>47</v>
      </c>
    </row>
    <row r="9" spans="1:8" x14ac:dyDescent="0.25">
      <c r="B9" t="s">
        <v>39</v>
      </c>
    </row>
    <row r="10" spans="1:8" x14ac:dyDescent="0.25">
      <c r="B10" t="s">
        <v>40</v>
      </c>
    </row>
    <row r="11" spans="1:8" x14ac:dyDescent="0.25">
      <c r="B11" t="s">
        <v>48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tabSelected="1" workbookViewId="0">
      <selection activeCell="B7" sqref="B7"/>
    </sheetView>
  </sheetViews>
  <sheetFormatPr defaultRowHeight="15" x14ac:dyDescent="0.25"/>
  <cols>
    <col min="1" max="1" width="3.42578125" customWidth="1"/>
    <col min="2" max="2" width="64.85546875" customWidth="1"/>
    <col min="3" max="3" width="6.140625" style="1" customWidth="1"/>
    <col min="4" max="4" width="8.5703125" customWidth="1"/>
    <col min="5" max="5" width="7.85546875" customWidth="1"/>
    <col min="6" max="6" width="15.42578125" style="32" customWidth="1"/>
    <col min="7" max="7" width="7.85546875" style="1" customWidth="1"/>
    <col min="8" max="8" width="14.28515625" style="32" customWidth="1"/>
    <col min="9" max="9" width="13.5703125" customWidth="1"/>
    <col min="10" max="10" width="19.42578125" customWidth="1"/>
    <col min="11" max="11" width="11.28515625" bestFit="1" customWidth="1"/>
  </cols>
  <sheetData>
    <row r="1" spans="1:12" x14ac:dyDescent="0.25">
      <c r="B1" t="s">
        <v>64</v>
      </c>
    </row>
    <row r="2" spans="1:12" x14ac:dyDescent="0.25">
      <c r="B2" t="s">
        <v>65</v>
      </c>
    </row>
    <row r="4" spans="1:12" x14ac:dyDescent="0.25">
      <c r="A4" s="89"/>
      <c r="B4" s="109" t="s">
        <v>62</v>
      </c>
      <c r="C4" s="91"/>
      <c r="D4" s="92"/>
      <c r="E4" s="92"/>
      <c r="F4" s="93"/>
      <c r="G4" s="94"/>
      <c r="H4" s="93"/>
      <c r="I4" s="92"/>
      <c r="J4" s="92"/>
    </row>
    <row r="5" spans="1:12" ht="3" customHeight="1" thickBot="1" x14ac:dyDescent="0.3">
      <c r="A5" s="89"/>
      <c r="B5" s="90"/>
      <c r="C5" s="91"/>
      <c r="D5" s="92"/>
      <c r="E5" s="92"/>
      <c r="F5" s="95"/>
      <c r="G5" s="91"/>
      <c r="H5" s="95"/>
      <c r="I5" s="92"/>
      <c r="J5" s="92"/>
    </row>
    <row r="6" spans="1:12" ht="63.75" customHeight="1" thickBot="1" x14ac:dyDescent="0.3">
      <c r="A6" s="110" t="s">
        <v>0</v>
      </c>
      <c r="B6" s="111" t="s">
        <v>3</v>
      </c>
      <c r="C6" s="111" t="s">
        <v>4</v>
      </c>
      <c r="D6" s="111" t="s">
        <v>5</v>
      </c>
      <c r="E6" s="111" t="s">
        <v>6</v>
      </c>
      <c r="F6" s="112" t="s">
        <v>7</v>
      </c>
      <c r="G6" s="111" t="s">
        <v>8</v>
      </c>
      <c r="H6" s="113" t="s">
        <v>9</v>
      </c>
      <c r="I6" s="114" t="s">
        <v>49</v>
      </c>
      <c r="J6" s="115" t="s">
        <v>50</v>
      </c>
    </row>
    <row r="7" spans="1:12" ht="45" customHeight="1" thickBot="1" x14ac:dyDescent="0.3">
      <c r="A7" s="116" t="s">
        <v>1</v>
      </c>
      <c r="B7" s="117" t="s">
        <v>63</v>
      </c>
      <c r="C7" s="118" t="s">
        <v>12</v>
      </c>
      <c r="D7" s="118">
        <v>400</v>
      </c>
      <c r="E7" s="118"/>
      <c r="F7" s="119"/>
      <c r="G7" s="120"/>
      <c r="H7" s="121"/>
      <c r="I7" s="122"/>
      <c r="J7" s="123"/>
    </row>
    <row r="8" spans="1:12" ht="15.75" thickBot="1" x14ac:dyDescent="0.3">
      <c r="A8" s="96"/>
      <c r="B8" s="96" t="s">
        <v>20</v>
      </c>
      <c r="C8" s="97"/>
      <c r="D8" s="96"/>
      <c r="E8" s="96"/>
      <c r="F8" s="124"/>
      <c r="G8" s="98"/>
      <c r="H8" s="124"/>
      <c r="I8" s="92"/>
      <c r="J8" s="92"/>
    </row>
    <row r="10" spans="1:12" x14ac:dyDescent="0.25">
      <c r="B10" s="99"/>
      <c r="C10" s="100"/>
      <c r="D10" s="100"/>
      <c r="E10" s="101"/>
      <c r="F10" s="102"/>
      <c r="G10" s="102"/>
      <c r="H10" s="102"/>
      <c r="I10" s="100"/>
      <c r="J10" s="100"/>
      <c r="K10" s="100"/>
      <c r="L10" s="100"/>
    </row>
    <row r="11" spans="1:12" x14ac:dyDescent="0.25">
      <c r="B11" s="128" t="s">
        <v>70</v>
      </c>
      <c r="C11" s="103"/>
      <c r="D11" s="103"/>
      <c r="E11" s="125"/>
      <c r="F11" s="102"/>
      <c r="G11" s="102"/>
      <c r="H11" s="102"/>
      <c r="I11" s="100"/>
      <c r="J11" s="100"/>
      <c r="K11" s="100"/>
      <c r="L11" s="100"/>
    </row>
    <row r="12" spans="1:12" ht="48" customHeight="1" x14ac:dyDescent="0.25">
      <c r="B12" s="132" t="s">
        <v>69</v>
      </c>
      <c r="C12" s="132"/>
      <c r="D12" s="132"/>
      <c r="E12" s="132"/>
      <c r="F12" s="132"/>
      <c r="G12" s="132"/>
      <c r="H12" s="132"/>
      <c r="I12" s="100"/>
      <c r="J12" s="100"/>
      <c r="K12" s="100"/>
      <c r="L12" s="100"/>
    </row>
    <row r="13" spans="1:12" x14ac:dyDescent="0.25">
      <c r="B13" s="100"/>
      <c r="C13" s="100"/>
      <c r="D13" s="100"/>
      <c r="E13" s="101"/>
      <c r="F13" s="101"/>
      <c r="G13" s="101"/>
      <c r="H13" s="101"/>
      <c r="I13" s="100"/>
      <c r="J13" s="100"/>
      <c r="K13" s="100"/>
      <c r="L13" s="100"/>
    </row>
    <row r="14" spans="1:12" x14ac:dyDescent="0.25">
      <c r="B14" s="100"/>
      <c r="C14" s="100"/>
      <c r="D14" s="100"/>
      <c r="E14" s="101"/>
      <c r="F14" s="101"/>
      <c r="G14" s="101"/>
      <c r="H14" s="101"/>
      <c r="I14" s="100"/>
      <c r="J14" s="100"/>
      <c r="K14" s="100"/>
      <c r="L14" s="100"/>
    </row>
    <row r="15" spans="1:12" x14ac:dyDescent="0.25">
      <c r="B15" s="126" t="s">
        <v>66</v>
      </c>
      <c r="C15" s="126"/>
      <c r="D15" s="126"/>
      <c r="E15" s="127"/>
      <c r="F15" s="101"/>
      <c r="G15" s="101"/>
      <c r="H15" s="101"/>
      <c r="I15" s="100"/>
      <c r="J15" s="100"/>
      <c r="K15" s="100"/>
      <c r="L15" s="100"/>
    </row>
    <row r="16" spans="1:12" x14ac:dyDescent="0.25">
      <c r="B16" s="126" t="s">
        <v>67</v>
      </c>
      <c r="C16" s="126"/>
      <c r="D16" s="126"/>
      <c r="E16" s="127"/>
      <c r="F16" s="101"/>
      <c r="G16" s="101"/>
      <c r="H16" s="101"/>
      <c r="I16" s="100"/>
      <c r="J16" s="100"/>
      <c r="K16" s="100"/>
      <c r="L16" s="100"/>
    </row>
    <row r="17" spans="2:12" ht="45" customHeight="1" x14ac:dyDescent="0.25">
      <c r="B17" s="133" t="s">
        <v>68</v>
      </c>
      <c r="C17" s="133"/>
      <c r="D17" s="133"/>
      <c r="E17" s="133"/>
      <c r="F17" s="101"/>
      <c r="G17" s="101"/>
      <c r="H17" s="101"/>
      <c r="I17" s="100"/>
      <c r="J17" s="100"/>
      <c r="K17" s="100"/>
      <c r="L17" s="100"/>
    </row>
    <row r="18" spans="2:12" x14ac:dyDescent="0.25">
      <c r="B18" s="103"/>
      <c r="C18" s="100"/>
      <c r="D18" s="100"/>
      <c r="E18" s="101"/>
      <c r="F18" s="101"/>
      <c r="G18" s="101"/>
      <c r="H18" s="101"/>
      <c r="I18" s="100"/>
      <c r="J18" s="100"/>
      <c r="K18" s="100"/>
      <c r="L18" s="100"/>
    </row>
    <row r="19" spans="2:12" x14ac:dyDescent="0.25">
      <c r="B19" s="100"/>
      <c r="C19" s="100"/>
      <c r="D19" s="100"/>
      <c r="E19" s="101"/>
      <c r="F19" s="101"/>
      <c r="G19" s="101"/>
      <c r="H19" s="101"/>
      <c r="I19" s="100"/>
      <c r="J19" s="100"/>
      <c r="K19" s="100"/>
      <c r="L19" s="100"/>
    </row>
    <row r="20" spans="2:12" x14ac:dyDescent="0.25">
      <c r="B20" s="100"/>
      <c r="C20" s="100"/>
      <c r="D20" s="100"/>
      <c r="E20" s="101"/>
      <c r="F20" s="101"/>
      <c r="G20" s="101"/>
      <c r="H20" s="101"/>
      <c r="I20" s="100"/>
      <c r="J20" s="100"/>
      <c r="K20" s="100"/>
      <c r="L20" s="100"/>
    </row>
    <row r="21" spans="2:12" x14ac:dyDescent="0.25">
      <c r="B21" s="100"/>
      <c r="C21" s="100"/>
      <c r="D21" s="100"/>
      <c r="E21" s="101"/>
      <c r="F21" s="101"/>
      <c r="G21" s="101"/>
      <c r="H21" s="101"/>
      <c r="I21" s="100"/>
      <c r="J21" s="100"/>
      <c r="K21" s="100"/>
      <c r="L21" s="100"/>
    </row>
    <row r="22" spans="2:12" x14ac:dyDescent="0.25"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</row>
    <row r="23" spans="2:12" x14ac:dyDescent="0.25">
      <c r="B23" s="100"/>
      <c r="C23" s="100"/>
      <c r="D23" s="100"/>
      <c r="E23" s="101"/>
      <c r="F23" s="101"/>
      <c r="G23" s="101"/>
      <c r="H23" s="101"/>
      <c r="I23" s="100"/>
      <c r="J23" s="100"/>
      <c r="K23" s="100"/>
      <c r="L23" s="100"/>
    </row>
    <row r="24" spans="2:12" x14ac:dyDescent="0.25">
      <c r="B24" s="100"/>
      <c r="C24" s="100"/>
      <c r="D24" s="100"/>
      <c r="E24" s="101"/>
      <c r="F24" s="101"/>
      <c r="G24" s="100"/>
      <c r="H24" s="101"/>
      <c r="I24" s="100"/>
      <c r="J24" s="100"/>
      <c r="K24" s="100"/>
      <c r="L24" s="100"/>
    </row>
    <row r="25" spans="2:12" x14ac:dyDescent="0.25">
      <c r="B25" s="104"/>
      <c r="C25" s="100"/>
      <c r="D25" s="100"/>
      <c r="E25" s="101"/>
      <c r="F25" s="101"/>
      <c r="G25" s="100"/>
      <c r="H25" s="101"/>
      <c r="I25" s="100"/>
      <c r="J25" s="100"/>
      <c r="K25" s="100"/>
      <c r="L25" s="100"/>
    </row>
    <row r="26" spans="2:12" x14ac:dyDescent="0.25">
      <c r="B26" s="100"/>
      <c r="C26" s="105"/>
      <c r="D26" s="100"/>
      <c r="E26" s="100"/>
      <c r="F26" s="101"/>
      <c r="G26" s="105"/>
      <c r="H26" s="101"/>
      <c r="I26" s="100"/>
      <c r="J26" s="100"/>
      <c r="K26" s="100"/>
      <c r="L26" s="100"/>
    </row>
    <row r="27" spans="2:12" x14ac:dyDescent="0.25">
      <c r="B27" s="100"/>
      <c r="C27" s="105"/>
      <c r="D27" s="100"/>
      <c r="E27" s="100"/>
      <c r="F27" s="101"/>
      <c r="G27" s="105"/>
      <c r="H27" s="101"/>
      <c r="I27" s="100"/>
      <c r="J27" s="100"/>
      <c r="K27" s="100"/>
      <c r="L27" s="100"/>
    </row>
    <row r="28" spans="2:12" x14ac:dyDescent="0.25">
      <c r="B28" s="100"/>
      <c r="C28" s="105"/>
      <c r="D28" s="100"/>
      <c r="E28" s="100"/>
      <c r="F28" s="101"/>
      <c r="G28" s="105"/>
      <c r="H28" s="101"/>
      <c r="I28" s="100"/>
      <c r="J28" s="100"/>
      <c r="K28" s="100"/>
      <c r="L28" s="100"/>
    </row>
    <row r="29" spans="2:12" x14ac:dyDescent="0.25">
      <c r="B29" s="106"/>
      <c r="C29" s="107"/>
      <c r="D29" s="106"/>
      <c r="E29" s="106"/>
      <c r="F29" s="108"/>
      <c r="G29" s="107"/>
      <c r="H29" s="108"/>
      <c r="I29" s="106"/>
      <c r="J29" s="106"/>
      <c r="K29" s="106"/>
      <c r="L29" s="106"/>
    </row>
  </sheetData>
  <mergeCells count="3">
    <mergeCell ref="B22:L22"/>
    <mergeCell ref="B12:H12"/>
    <mergeCell ref="B17:E17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activeCell="B23" sqref="B23"/>
    </sheetView>
  </sheetViews>
  <sheetFormatPr defaultRowHeight="15" x14ac:dyDescent="0.25"/>
  <cols>
    <col min="1" max="1" width="3.5703125" customWidth="1"/>
    <col min="2" max="2" width="64.7109375" customWidth="1"/>
    <col min="3" max="3" width="8.42578125" style="1" customWidth="1"/>
    <col min="4" max="4" width="9.7109375" customWidth="1"/>
    <col min="5" max="5" width="8.140625" customWidth="1"/>
    <col min="6" max="6" width="14" style="32" customWidth="1"/>
    <col min="7" max="7" width="7.85546875" style="1" customWidth="1"/>
    <col min="8" max="8" width="14.28515625" style="32" customWidth="1"/>
    <col min="9" max="9" width="13.5703125" customWidth="1"/>
    <col min="11" max="11" width="11.28515625" bestFit="1" customWidth="1"/>
  </cols>
  <sheetData>
    <row r="1" spans="1:8" ht="15.75" x14ac:dyDescent="0.25">
      <c r="A1" s="4"/>
      <c r="B1" s="4"/>
      <c r="C1" s="5"/>
      <c r="D1" s="3"/>
    </row>
    <row r="2" spans="1:8" ht="16.5" thickBot="1" x14ac:dyDescent="0.3">
      <c r="A2" s="4"/>
      <c r="B2" s="65" t="s">
        <v>33</v>
      </c>
      <c r="C2" s="5"/>
      <c r="D2" s="3"/>
      <c r="F2" s="33"/>
      <c r="G2" s="2"/>
      <c r="H2" s="33"/>
    </row>
    <row r="3" spans="1:8" ht="59.25" customHeight="1" thickBot="1" x14ac:dyDescent="0.3">
      <c r="A3" s="12" t="s">
        <v>0</v>
      </c>
      <c r="B3" s="13" t="s">
        <v>3</v>
      </c>
      <c r="C3" s="13" t="s">
        <v>4</v>
      </c>
      <c r="D3" s="13" t="s">
        <v>5</v>
      </c>
      <c r="E3" s="14" t="s">
        <v>6</v>
      </c>
      <c r="F3" s="34" t="s">
        <v>7</v>
      </c>
      <c r="G3" s="14" t="s">
        <v>8</v>
      </c>
      <c r="H3" s="36" t="s">
        <v>9</v>
      </c>
    </row>
    <row r="4" spans="1:8" ht="135" customHeight="1" x14ac:dyDescent="0.25">
      <c r="A4" s="19" t="s">
        <v>1</v>
      </c>
      <c r="B4" s="23" t="s">
        <v>13</v>
      </c>
      <c r="C4" s="24" t="s">
        <v>15</v>
      </c>
      <c r="D4" s="6">
        <v>295000</v>
      </c>
      <c r="E4" s="7">
        <v>0.18</v>
      </c>
      <c r="F4" s="55">
        <f>D4*E4</f>
        <v>53100</v>
      </c>
      <c r="G4" s="42">
        <v>0.08</v>
      </c>
      <c r="H4" s="56">
        <f>F4*1.08</f>
        <v>57348.000000000007</v>
      </c>
    </row>
    <row r="5" spans="1:8" ht="45.75" customHeight="1" thickBot="1" x14ac:dyDescent="0.3">
      <c r="A5" s="20" t="s">
        <v>2</v>
      </c>
      <c r="B5" s="21" t="s">
        <v>14</v>
      </c>
      <c r="C5" s="22" t="s">
        <v>15</v>
      </c>
      <c r="D5" s="16">
        <v>2100000</v>
      </c>
      <c r="E5" s="10">
        <v>0.125</v>
      </c>
      <c r="F5" s="51">
        <f>D5*E5</f>
        <v>262500</v>
      </c>
      <c r="G5" s="40">
        <v>0.08</v>
      </c>
      <c r="H5" s="57">
        <f>F5*1.08</f>
        <v>283500</v>
      </c>
    </row>
    <row r="6" spans="1:8" x14ac:dyDescent="0.25">
      <c r="A6" s="17"/>
      <c r="B6" s="17" t="s">
        <v>20</v>
      </c>
      <c r="C6" s="18"/>
      <c r="D6" s="17"/>
      <c r="E6" s="17"/>
      <c r="F6" s="35">
        <f>SUM(F4:F5)</f>
        <v>315600</v>
      </c>
      <c r="G6" s="18"/>
      <c r="H6" s="35">
        <f>SUM(H4:H5)</f>
        <v>340848</v>
      </c>
    </row>
    <row r="12" spans="1:8" x14ac:dyDescent="0.25">
      <c r="B12" t="s">
        <v>39</v>
      </c>
    </row>
    <row r="13" spans="1:8" x14ac:dyDescent="0.25">
      <c r="B13" t="s">
        <v>40</v>
      </c>
    </row>
    <row r="14" spans="1:8" x14ac:dyDescent="0.25">
      <c r="B14" t="s">
        <v>41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B2" sqref="B2"/>
    </sheetView>
  </sheetViews>
  <sheetFormatPr defaultRowHeight="15" x14ac:dyDescent="0.25"/>
  <cols>
    <col min="1" max="1" width="3.42578125" customWidth="1"/>
    <col min="2" max="2" width="62.7109375" customWidth="1"/>
    <col min="3" max="3" width="8.42578125" style="1" customWidth="1"/>
    <col min="4" max="4" width="11" customWidth="1"/>
    <col min="5" max="5" width="8.140625" customWidth="1"/>
    <col min="6" max="6" width="14.28515625" style="32" customWidth="1"/>
    <col min="7" max="7" width="7.85546875" style="1" customWidth="1"/>
    <col min="8" max="8" width="14.28515625" style="32" customWidth="1"/>
    <col min="9" max="9" width="13.5703125" customWidth="1"/>
    <col min="11" max="11" width="11.28515625" bestFit="1" customWidth="1"/>
  </cols>
  <sheetData>
    <row r="1" spans="1:8" ht="15.75" x14ac:dyDescent="0.25">
      <c r="A1" s="4"/>
      <c r="B1" s="4"/>
      <c r="C1" s="5"/>
      <c r="D1" s="3"/>
    </row>
    <row r="2" spans="1:8" ht="16.5" thickBot="1" x14ac:dyDescent="0.3">
      <c r="A2" s="4"/>
      <c r="B2" s="65" t="s">
        <v>34</v>
      </c>
      <c r="C2" s="5"/>
      <c r="D2" s="3"/>
      <c r="F2" s="33"/>
      <c r="G2" s="2"/>
      <c r="H2" s="33"/>
    </row>
    <row r="3" spans="1:8" ht="47.25" customHeight="1" thickBot="1" x14ac:dyDescent="0.3">
      <c r="A3" s="12" t="s">
        <v>0</v>
      </c>
      <c r="B3" s="13" t="s">
        <v>3</v>
      </c>
      <c r="C3" s="13" t="s">
        <v>4</v>
      </c>
      <c r="D3" s="13" t="s">
        <v>5</v>
      </c>
      <c r="E3" s="14" t="s">
        <v>6</v>
      </c>
      <c r="F3" s="34" t="s">
        <v>7</v>
      </c>
      <c r="G3" s="14" t="s">
        <v>8</v>
      </c>
      <c r="H3" s="36" t="s">
        <v>9</v>
      </c>
    </row>
    <row r="4" spans="1:8" ht="117" customHeight="1" x14ac:dyDescent="0.25">
      <c r="A4" s="19" t="s">
        <v>1</v>
      </c>
      <c r="B4" s="23" t="s">
        <v>16</v>
      </c>
      <c r="C4" s="24" t="s">
        <v>15</v>
      </c>
      <c r="D4" s="6">
        <v>444000</v>
      </c>
      <c r="E4" s="7">
        <v>0.16</v>
      </c>
      <c r="F4" s="55">
        <f>D4*E4</f>
        <v>71040</v>
      </c>
      <c r="G4" s="42">
        <v>0.08</v>
      </c>
      <c r="H4" s="56">
        <f>F4*1.08</f>
        <v>76723.200000000012</v>
      </c>
    </row>
    <row r="5" spans="1:8" ht="45.75" customHeight="1" thickBot="1" x14ac:dyDescent="0.3">
      <c r="A5" s="20" t="s">
        <v>2</v>
      </c>
      <c r="B5" s="21" t="s">
        <v>14</v>
      </c>
      <c r="C5" s="22" t="s">
        <v>15</v>
      </c>
      <c r="D5" s="16">
        <v>2089200</v>
      </c>
      <c r="E5" s="10">
        <v>0.11</v>
      </c>
      <c r="F5" s="58">
        <f>D5*E5</f>
        <v>229812</v>
      </c>
      <c r="G5" s="43">
        <v>0.08</v>
      </c>
      <c r="H5" s="57">
        <f>F5*1.08</f>
        <v>248196.96000000002</v>
      </c>
    </row>
    <row r="6" spans="1:8" x14ac:dyDescent="0.25">
      <c r="A6" s="17"/>
      <c r="B6" s="17" t="s">
        <v>20</v>
      </c>
      <c r="C6" s="18"/>
      <c r="D6" s="17"/>
      <c r="E6" s="17"/>
      <c r="F6" s="35">
        <f>SUM(F4:F5)</f>
        <v>300852</v>
      </c>
      <c r="G6" s="18"/>
      <c r="H6" s="35">
        <f>SUM(H4:H5)</f>
        <v>324920.16000000003</v>
      </c>
    </row>
    <row r="14" spans="1:8" x14ac:dyDescent="0.25">
      <c r="B14" t="s">
        <v>39</v>
      </c>
    </row>
    <row r="15" spans="1:8" x14ac:dyDescent="0.25">
      <c r="B15" t="s">
        <v>40</v>
      </c>
    </row>
    <row r="16" spans="1:8" x14ac:dyDescent="0.25">
      <c r="B16" t="s">
        <v>42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sqref="A1:XFD1048576"/>
    </sheetView>
  </sheetViews>
  <sheetFormatPr defaultRowHeight="15" x14ac:dyDescent="0.25"/>
  <cols>
    <col min="1" max="1" width="4.85546875" customWidth="1"/>
    <col min="2" max="2" width="68.42578125" customWidth="1"/>
    <col min="3" max="3" width="6.28515625" style="1" customWidth="1"/>
    <col min="4" max="4" width="5.7109375" customWidth="1"/>
    <col min="5" max="5" width="8.5703125" customWidth="1"/>
    <col min="6" max="6" width="12.42578125" style="32" customWidth="1"/>
    <col min="7" max="7" width="7.85546875" style="1" customWidth="1"/>
    <col min="8" max="8" width="14.28515625" style="32" customWidth="1"/>
    <col min="9" max="9" width="13.5703125" customWidth="1"/>
    <col min="11" max="11" width="11.28515625" bestFit="1" customWidth="1"/>
  </cols>
  <sheetData>
    <row r="1" spans="1:8" ht="15.75" x14ac:dyDescent="0.25">
      <c r="A1" s="4"/>
      <c r="B1" s="4"/>
      <c r="C1" s="5"/>
      <c r="D1" s="3"/>
    </row>
    <row r="2" spans="1:8" ht="16.5" thickBot="1" x14ac:dyDescent="0.3">
      <c r="A2" s="4"/>
      <c r="B2" s="65" t="s">
        <v>35</v>
      </c>
      <c r="C2" s="5"/>
      <c r="D2" s="3"/>
      <c r="F2" s="33"/>
      <c r="G2" s="2"/>
      <c r="H2" s="33"/>
    </row>
    <row r="3" spans="1:8" ht="45.75" thickBot="1" x14ac:dyDescent="0.3">
      <c r="A3" s="25" t="s">
        <v>0</v>
      </c>
      <c r="B3" s="26" t="s">
        <v>3</v>
      </c>
      <c r="C3" s="26" t="s">
        <v>4</v>
      </c>
      <c r="D3" s="26" t="s">
        <v>5</v>
      </c>
      <c r="E3" s="27" t="s">
        <v>6</v>
      </c>
      <c r="F3" s="60" t="s">
        <v>7</v>
      </c>
      <c r="G3" s="27" t="s">
        <v>8</v>
      </c>
      <c r="H3" s="62" t="s">
        <v>9</v>
      </c>
    </row>
    <row r="4" spans="1:8" ht="159.75" thickBot="1" x14ac:dyDescent="0.3">
      <c r="A4" s="44" t="s">
        <v>1</v>
      </c>
      <c r="B4" s="45" t="s">
        <v>22</v>
      </c>
      <c r="C4" s="46" t="s">
        <v>18</v>
      </c>
      <c r="D4" s="47">
        <v>1800</v>
      </c>
      <c r="E4" s="48">
        <v>25.1</v>
      </c>
      <c r="F4" s="61">
        <f>D4*E4</f>
        <v>45180</v>
      </c>
      <c r="G4" s="59">
        <v>0.08</v>
      </c>
      <c r="H4" s="63">
        <f>F4*1.08</f>
        <v>48794.400000000001</v>
      </c>
    </row>
    <row r="5" spans="1:8" ht="82.5" customHeight="1" thickBot="1" x14ac:dyDescent="0.3">
      <c r="A5" s="20" t="s">
        <v>2</v>
      </c>
      <c r="B5" s="21" t="s">
        <v>23</v>
      </c>
      <c r="C5" s="22" t="s">
        <v>12</v>
      </c>
      <c r="D5" s="16">
        <v>1344</v>
      </c>
      <c r="E5" s="10">
        <v>21.33</v>
      </c>
      <c r="F5" s="58">
        <f>D5*E5</f>
        <v>28667.519999999997</v>
      </c>
      <c r="G5" s="31">
        <v>0.08</v>
      </c>
      <c r="H5" s="57">
        <f>F5*1.08</f>
        <v>30960.921599999998</v>
      </c>
    </row>
    <row r="6" spans="1:8" x14ac:dyDescent="0.25">
      <c r="A6" s="17"/>
      <c r="B6" s="17" t="s">
        <v>20</v>
      </c>
      <c r="C6" s="18"/>
      <c r="D6" s="17"/>
      <c r="E6" s="17"/>
      <c r="F6" s="35">
        <f>SUM(F4:F5)</f>
        <v>73847.51999999999</v>
      </c>
      <c r="G6" s="18"/>
      <c r="H6" s="35">
        <f>SUM(H4:H5)</f>
        <v>79755.321599999996</v>
      </c>
    </row>
    <row r="10" spans="1:8" x14ac:dyDescent="0.25">
      <c r="B10" t="s">
        <v>39</v>
      </c>
    </row>
    <row r="11" spans="1:8" x14ac:dyDescent="0.25">
      <c r="B11" t="s">
        <v>40</v>
      </c>
    </row>
    <row r="12" spans="1:8" x14ac:dyDescent="0.25">
      <c r="B12" t="s">
        <v>41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workbookViewId="0">
      <selection activeCell="K18" sqref="K18"/>
    </sheetView>
  </sheetViews>
  <sheetFormatPr defaultRowHeight="15" x14ac:dyDescent="0.25"/>
  <cols>
    <col min="1" max="1" width="3.7109375" customWidth="1"/>
    <col min="2" max="2" width="72.42578125" customWidth="1"/>
    <col min="3" max="3" width="5" style="1" customWidth="1"/>
    <col min="4" max="4" width="6.28515625" customWidth="1"/>
    <col min="5" max="5" width="7.140625" customWidth="1"/>
    <col min="6" max="6" width="12" style="32" customWidth="1"/>
    <col min="7" max="7" width="7.85546875" style="1" customWidth="1"/>
    <col min="8" max="8" width="14.28515625" style="32" customWidth="1"/>
    <col min="9" max="9" width="13.5703125" customWidth="1"/>
    <col min="10" max="10" width="13" customWidth="1"/>
    <col min="11" max="11" width="11.28515625" bestFit="1" customWidth="1"/>
  </cols>
  <sheetData>
    <row r="1" spans="1:10" ht="15.75" x14ac:dyDescent="0.25">
      <c r="A1" s="130" t="s">
        <v>58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0" ht="16.5" thickBot="1" x14ac:dyDescent="0.3">
      <c r="A2" s="4"/>
      <c r="B2" s="65"/>
      <c r="C2" s="5"/>
      <c r="D2" s="3"/>
      <c r="F2" s="33"/>
      <c r="G2" s="2"/>
      <c r="H2" s="33"/>
    </row>
    <row r="3" spans="1:10" ht="42.75" customHeight="1" thickBot="1" x14ac:dyDescent="0.3">
      <c r="A3" s="12" t="s">
        <v>0</v>
      </c>
      <c r="B3" s="13" t="s">
        <v>3</v>
      </c>
      <c r="C3" s="13" t="s">
        <v>4</v>
      </c>
      <c r="D3" s="13" t="s">
        <v>5</v>
      </c>
      <c r="E3" s="14" t="s">
        <v>6</v>
      </c>
      <c r="F3" s="34" t="s">
        <v>7</v>
      </c>
      <c r="G3" s="14" t="s">
        <v>8</v>
      </c>
      <c r="H3" s="76" t="s">
        <v>9</v>
      </c>
      <c r="I3" s="78" t="s">
        <v>49</v>
      </c>
      <c r="J3" s="79" t="s">
        <v>50</v>
      </c>
    </row>
    <row r="4" spans="1:10" ht="165.75" customHeight="1" thickBot="1" x14ac:dyDescent="0.3">
      <c r="A4" s="11" t="s">
        <v>1</v>
      </c>
      <c r="B4" s="88" t="s">
        <v>17</v>
      </c>
      <c r="C4" s="49" t="s">
        <v>18</v>
      </c>
      <c r="D4" s="8">
        <v>233</v>
      </c>
      <c r="E4" s="9">
        <v>3.2</v>
      </c>
      <c r="F4" s="53">
        <f>D4*E4</f>
        <v>745.6</v>
      </c>
      <c r="G4" s="31">
        <v>0.08</v>
      </c>
      <c r="H4" s="77">
        <f>F4*1.08</f>
        <v>805.24800000000005</v>
      </c>
      <c r="I4" s="80"/>
      <c r="J4" s="81"/>
    </row>
    <row r="5" spans="1:10" x14ac:dyDescent="0.25">
      <c r="A5" s="17"/>
      <c r="B5" s="17" t="s">
        <v>20</v>
      </c>
      <c r="C5" s="18"/>
      <c r="D5" s="17"/>
      <c r="E5" s="17"/>
      <c r="F5" s="35">
        <f>SUM(F4)</f>
        <v>745.6</v>
      </c>
      <c r="G5" s="18"/>
      <c r="H5" s="35">
        <f>SUM(H4)</f>
        <v>805.24800000000005</v>
      </c>
    </row>
    <row r="7" spans="1:10" x14ac:dyDescent="0.25">
      <c r="B7" s="82" t="s">
        <v>51</v>
      </c>
      <c r="C7"/>
      <c r="E7" s="32"/>
      <c r="F7" s="83"/>
      <c r="G7" s="83"/>
      <c r="H7" s="83"/>
    </row>
    <row r="8" spans="1:10" x14ac:dyDescent="0.25">
      <c r="B8" s="82"/>
      <c r="C8"/>
      <c r="E8" s="32"/>
      <c r="G8" s="32"/>
    </row>
    <row r="9" spans="1:10" x14ac:dyDescent="0.25">
      <c r="C9"/>
      <c r="E9" s="32"/>
      <c r="G9" s="32"/>
    </row>
    <row r="10" spans="1:10" x14ac:dyDescent="0.25">
      <c r="B10" t="s">
        <v>52</v>
      </c>
      <c r="C10"/>
      <c r="E10" s="32"/>
      <c r="G10" s="32"/>
    </row>
    <row r="11" spans="1:10" x14ac:dyDescent="0.25">
      <c r="C11"/>
      <c r="E11" s="32"/>
      <c r="G11" s="32"/>
    </row>
    <row r="12" spans="1:10" ht="26.25" customHeight="1" x14ac:dyDescent="0.25">
      <c r="B12" s="129" t="s">
        <v>60</v>
      </c>
      <c r="C12" s="129"/>
      <c r="D12" s="129"/>
      <c r="E12" s="129"/>
      <c r="F12" s="129"/>
      <c r="G12" s="129"/>
      <c r="H12" s="129"/>
      <c r="I12" s="129"/>
      <c r="J12" s="129"/>
    </row>
    <row r="13" spans="1:10" x14ac:dyDescent="0.25">
      <c r="C13"/>
      <c r="E13" s="32"/>
      <c r="G13" s="32"/>
    </row>
    <row r="14" spans="1:10" x14ac:dyDescent="0.25">
      <c r="B14" t="s">
        <v>53</v>
      </c>
      <c r="C14"/>
      <c r="E14" s="32"/>
      <c r="G14" s="32"/>
    </row>
    <row r="15" spans="1:10" x14ac:dyDescent="0.25">
      <c r="C15"/>
      <c r="E15" s="32"/>
      <c r="G15" s="32"/>
    </row>
    <row r="16" spans="1:10" x14ac:dyDescent="0.25">
      <c r="B16" t="s">
        <v>54</v>
      </c>
      <c r="C16"/>
      <c r="E16" s="32"/>
      <c r="G16" s="32"/>
    </row>
    <row r="17" spans="2:7" x14ac:dyDescent="0.25">
      <c r="C17"/>
      <c r="E17" s="32"/>
      <c r="G17" s="32"/>
    </row>
    <row r="18" spans="2:7" x14ac:dyDescent="0.25">
      <c r="B18" t="s">
        <v>55</v>
      </c>
      <c r="C18"/>
      <c r="E18" s="32"/>
      <c r="G18" s="32"/>
    </row>
    <row r="19" spans="2:7" x14ac:dyDescent="0.25">
      <c r="C19"/>
      <c r="E19" s="32"/>
      <c r="G19" s="32"/>
    </row>
    <row r="20" spans="2:7" x14ac:dyDescent="0.25">
      <c r="B20" s="84" t="s">
        <v>56</v>
      </c>
      <c r="C20"/>
      <c r="E20" s="32"/>
      <c r="G20" s="32"/>
    </row>
    <row r="26" spans="2:7" x14ac:dyDescent="0.25">
      <c r="B26" t="s">
        <v>59</v>
      </c>
    </row>
  </sheetData>
  <mergeCells count="2">
    <mergeCell ref="B12:J12"/>
    <mergeCell ref="A1:J1"/>
  </mergeCells>
  <pageMargins left="0.70866141732283472" right="0.70866141732283472" top="0.74803149606299213" bottom="0.74803149606299213" header="0.31496062992125984" footer="0.31496062992125984"/>
  <pageSetup paperSize="9" scale="5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J25" sqref="J25"/>
    </sheetView>
  </sheetViews>
  <sheetFormatPr defaultRowHeight="15" x14ac:dyDescent="0.25"/>
  <cols>
    <col min="1" max="1" width="3.42578125" customWidth="1"/>
    <col min="2" max="2" width="67.140625" customWidth="1"/>
    <col min="3" max="3" width="4.7109375" style="1" customWidth="1"/>
    <col min="4" max="4" width="6.42578125" customWidth="1"/>
    <col min="5" max="5" width="10.140625" customWidth="1"/>
    <col min="6" max="6" width="13.42578125" style="32" customWidth="1"/>
    <col min="7" max="7" width="7.85546875" style="1" customWidth="1"/>
    <col min="8" max="8" width="14.28515625" style="32" customWidth="1"/>
    <col min="9" max="9" width="13.5703125" customWidth="1"/>
    <col min="11" max="11" width="11.28515625" bestFit="1" customWidth="1"/>
  </cols>
  <sheetData>
    <row r="1" spans="1:8" ht="15.75" x14ac:dyDescent="0.25">
      <c r="A1" s="4"/>
      <c r="B1" s="4"/>
      <c r="C1" s="5"/>
      <c r="D1" s="3"/>
    </row>
    <row r="2" spans="1:8" ht="16.5" thickBot="1" x14ac:dyDescent="0.3">
      <c r="A2" s="4"/>
      <c r="B2" s="65"/>
      <c r="C2" s="5"/>
      <c r="D2" s="3"/>
      <c r="F2" s="33"/>
      <c r="G2" s="2"/>
      <c r="H2" s="33"/>
    </row>
    <row r="3" spans="1:8" ht="46.5" customHeight="1" thickBot="1" x14ac:dyDescent="0.3">
      <c r="A3" s="12" t="s">
        <v>0</v>
      </c>
      <c r="B3" s="13" t="s">
        <v>3</v>
      </c>
      <c r="C3" s="13" t="s">
        <v>4</v>
      </c>
      <c r="D3" s="13" t="s">
        <v>5</v>
      </c>
      <c r="E3" s="14" t="s">
        <v>6</v>
      </c>
      <c r="F3" s="34" t="s">
        <v>7</v>
      </c>
      <c r="G3" s="14" t="s">
        <v>8</v>
      </c>
      <c r="H3" s="36" t="s">
        <v>9</v>
      </c>
    </row>
    <row r="4" spans="1:8" ht="108.75" customHeight="1" thickBot="1" x14ac:dyDescent="0.3">
      <c r="A4" s="66" t="s">
        <v>1</v>
      </c>
      <c r="B4" s="73" t="s">
        <v>19</v>
      </c>
      <c r="C4" s="67" t="s">
        <v>12</v>
      </c>
      <c r="D4" s="68">
        <v>9250</v>
      </c>
      <c r="E4" s="69">
        <v>22.6</v>
      </c>
      <c r="F4" s="70">
        <f>D4*E4</f>
        <v>209050</v>
      </c>
      <c r="G4" s="71">
        <v>0.08</v>
      </c>
      <c r="H4" s="72">
        <f>F4*1.08</f>
        <v>225774.00000000003</v>
      </c>
    </row>
    <row r="5" spans="1:8" x14ac:dyDescent="0.25">
      <c r="A5" s="17"/>
      <c r="B5" s="17" t="s">
        <v>20</v>
      </c>
      <c r="C5" s="18"/>
      <c r="D5" s="17"/>
      <c r="E5" s="17"/>
      <c r="F5" s="35">
        <f>SUM(F4)</f>
        <v>209050</v>
      </c>
      <c r="G5" s="18"/>
      <c r="H5" s="35">
        <f>SUM(H4)</f>
        <v>225774.00000000003</v>
      </c>
    </row>
    <row r="7" spans="1:8" x14ac:dyDescent="0.25">
      <c r="B7" t="s">
        <v>46</v>
      </c>
    </row>
    <row r="10" spans="1:8" x14ac:dyDescent="0.25">
      <c r="B10" t="s">
        <v>39</v>
      </c>
    </row>
    <row r="11" spans="1:8" x14ac:dyDescent="0.25">
      <c r="B11" t="s">
        <v>40</v>
      </c>
    </row>
    <row r="12" spans="1:8" x14ac:dyDescent="0.25">
      <c r="B12" t="s">
        <v>43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I31" sqref="I31"/>
    </sheetView>
  </sheetViews>
  <sheetFormatPr defaultRowHeight="15" x14ac:dyDescent="0.25"/>
  <cols>
    <col min="1" max="1" width="3.5703125" customWidth="1"/>
    <col min="2" max="2" width="66" customWidth="1"/>
    <col min="3" max="3" width="6.5703125" style="1" customWidth="1"/>
    <col min="4" max="4" width="8.28515625" customWidth="1"/>
    <col min="5" max="5" width="9.28515625" customWidth="1"/>
    <col min="6" max="6" width="13.7109375" style="32" customWidth="1"/>
    <col min="7" max="7" width="7.85546875" style="1" customWidth="1"/>
    <col min="8" max="8" width="14.28515625" style="32" customWidth="1"/>
    <col min="9" max="9" width="13.5703125" customWidth="1"/>
    <col min="11" max="11" width="11.28515625" bestFit="1" customWidth="1"/>
  </cols>
  <sheetData>
    <row r="1" spans="1:8" ht="15.75" x14ac:dyDescent="0.25">
      <c r="A1" s="4"/>
      <c r="B1" s="4"/>
      <c r="C1" s="5"/>
      <c r="D1" s="3"/>
    </row>
    <row r="2" spans="1:8" ht="16.5" thickBot="1" x14ac:dyDescent="0.3">
      <c r="A2" s="4"/>
      <c r="B2" s="65"/>
      <c r="C2" s="5"/>
      <c r="D2" s="3"/>
      <c r="F2" s="33"/>
      <c r="G2" s="2"/>
      <c r="H2" s="33"/>
    </row>
    <row r="3" spans="1:8" ht="45.75" customHeight="1" thickBot="1" x14ac:dyDescent="0.3">
      <c r="A3" s="12" t="s">
        <v>0</v>
      </c>
      <c r="B3" s="13" t="s">
        <v>3</v>
      </c>
      <c r="C3" s="13" t="s">
        <v>4</v>
      </c>
      <c r="D3" s="13" t="s">
        <v>5</v>
      </c>
      <c r="E3" s="14" t="s">
        <v>6</v>
      </c>
      <c r="F3" s="34" t="s">
        <v>7</v>
      </c>
      <c r="G3" s="14" t="s">
        <v>8</v>
      </c>
      <c r="H3" s="36" t="s">
        <v>9</v>
      </c>
    </row>
    <row r="4" spans="1:8" ht="77.25" customHeight="1" thickBot="1" x14ac:dyDescent="0.3">
      <c r="A4" s="66" t="s">
        <v>1</v>
      </c>
      <c r="B4" s="74" t="s">
        <v>24</v>
      </c>
      <c r="C4" s="67" t="s">
        <v>25</v>
      </c>
      <c r="D4" s="68">
        <v>390000</v>
      </c>
      <c r="E4" s="69">
        <v>0.84</v>
      </c>
      <c r="F4" s="70">
        <f>D4*E4</f>
        <v>327600</v>
      </c>
      <c r="G4" s="71">
        <v>0.08</v>
      </c>
      <c r="H4" s="72">
        <f>F4*1.08</f>
        <v>353808</v>
      </c>
    </row>
    <row r="5" spans="1:8" x14ac:dyDescent="0.25">
      <c r="A5" s="17"/>
      <c r="B5" s="17" t="s">
        <v>20</v>
      </c>
      <c r="C5" s="18"/>
      <c r="D5" s="17"/>
      <c r="E5" s="17"/>
      <c r="F5" s="35">
        <f>SUM(F4)</f>
        <v>327600</v>
      </c>
      <c r="G5" s="18"/>
      <c r="H5" s="35">
        <f>SUM(H4)</f>
        <v>353808</v>
      </c>
    </row>
    <row r="8" spans="1:8" x14ac:dyDescent="0.25">
      <c r="B8" t="s">
        <v>45</v>
      </c>
    </row>
    <row r="11" spans="1:8" x14ac:dyDescent="0.25">
      <c r="B11" t="s">
        <v>39</v>
      </c>
    </row>
    <row r="12" spans="1:8" x14ac:dyDescent="0.25">
      <c r="B12" t="s">
        <v>40</v>
      </c>
    </row>
    <row r="13" spans="1:8" x14ac:dyDescent="0.25">
      <c r="B13" t="s">
        <v>43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workbookViewId="0">
      <selection activeCell="S10" sqref="S10"/>
    </sheetView>
  </sheetViews>
  <sheetFormatPr defaultRowHeight="15" x14ac:dyDescent="0.25"/>
  <cols>
    <col min="1" max="1" width="5.42578125" customWidth="1"/>
    <col min="2" max="2" width="64.5703125" customWidth="1"/>
    <col min="3" max="3" width="6.85546875" style="1" customWidth="1"/>
    <col min="4" max="4" width="9.5703125" customWidth="1"/>
    <col min="5" max="5" width="8.28515625" customWidth="1"/>
    <col min="6" max="6" width="13.42578125" style="32" customWidth="1"/>
    <col min="7" max="7" width="7.85546875" style="1" customWidth="1"/>
    <col min="8" max="8" width="14.28515625" style="32" customWidth="1"/>
    <col min="9" max="9" width="13.5703125" customWidth="1"/>
    <col min="10" max="10" width="16.5703125" customWidth="1"/>
    <col min="11" max="11" width="11.28515625" bestFit="1" customWidth="1"/>
  </cols>
  <sheetData>
    <row r="1" spans="1:10" ht="15.75" x14ac:dyDescent="0.25">
      <c r="A1" s="130" t="s">
        <v>58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0" ht="16.5" thickBot="1" x14ac:dyDescent="0.3">
      <c r="A2" s="4"/>
      <c r="B2" s="65"/>
      <c r="C2" s="5"/>
      <c r="D2" s="3"/>
      <c r="F2" s="33"/>
      <c r="G2" s="2"/>
      <c r="H2" s="33"/>
    </row>
    <row r="3" spans="1:10" ht="41.25" customHeight="1" thickBot="1" x14ac:dyDescent="0.3">
      <c r="A3" s="12" t="s">
        <v>0</v>
      </c>
      <c r="B3" s="13" t="s">
        <v>3</v>
      </c>
      <c r="C3" s="13" t="s">
        <v>4</v>
      </c>
      <c r="D3" s="13" t="s">
        <v>5</v>
      </c>
      <c r="E3" s="14" t="s">
        <v>6</v>
      </c>
      <c r="F3" s="34" t="s">
        <v>7</v>
      </c>
      <c r="G3" s="14" t="s">
        <v>8</v>
      </c>
      <c r="H3" s="34" t="s">
        <v>9</v>
      </c>
      <c r="I3" s="78" t="s">
        <v>49</v>
      </c>
      <c r="J3" s="79" t="s">
        <v>50</v>
      </c>
    </row>
    <row r="4" spans="1:10" ht="194.25" customHeight="1" thickBot="1" x14ac:dyDescent="0.3">
      <c r="A4" s="28" t="s">
        <v>1</v>
      </c>
      <c r="B4" s="85" t="s">
        <v>31</v>
      </c>
      <c r="C4" s="29" t="s">
        <v>25</v>
      </c>
      <c r="D4" s="39">
        <v>2500000</v>
      </c>
      <c r="E4" s="30">
        <v>0.28000000000000003</v>
      </c>
      <c r="F4" s="51">
        <f>D4*E4</f>
        <v>700000.00000000012</v>
      </c>
      <c r="G4" s="40">
        <v>0.08</v>
      </c>
      <c r="H4" s="51">
        <f>F4*1.08</f>
        <v>756000.00000000023</v>
      </c>
      <c r="I4" s="86"/>
      <c r="J4" s="87"/>
    </row>
    <row r="5" spans="1:10" x14ac:dyDescent="0.25">
      <c r="A5" s="17"/>
      <c r="B5" s="17" t="s">
        <v>20</v>
      </c>
      <c r="C5" s="18"/>
      <c r="D5" s="18"/>
      <c r="E5" s="18"/>
      <c r="F5" s="64">
        <f>SUM(F4)</f>
        <v>700000.00000000012</v>
      </c>
      <c r="G5" s="18"/>
      <c r="H5" s="64">
        <f>SUM(H4)</f>
        <v>756000.00000000023</v>
      </c>
    </row>
    <row r="7" spans="1:10" x14ac:dyDescent="0.25">
      <c r="B7" s="82" t="s">
        <v>51</v>
      </c>
      <c r="C7"/>
      <c r="E7" s="32"/>
      <c r="F7" s="83"/>
      <c r="G7" s="83"/>
      <c r="H7" s="83"/>
    </row>
    <row r="8" spans="1:10" x14ac:dyDescent="0.25">
      <c r="B8" s="82"/>
      <c r="C8"/>
      <c r="E8" s="32"/>
      <c r="G8" s="32"/>
    </row>
    <row r="9" spans="1:10" x14ac:dyDescent="0.25">
      <c r="C9"/>
      <c r="E9" s="32"/>
      <c r="G9" s="32"/>
    </row>
    <row r="10" spans="1:10" x14ac:dyDescent="0.25">
      <c r="B10" t="s">
        <v>52</v>
      </c>
      <c r="C10"/>
      <c r="E10" s="32"/>
      <c r="G10" s="32"/>
    </row>
    <row r="11" spans="1:10" x14ac:dyDescent="0.25">
      <c r="C11"/>
      <c r="E11" s="32"/>
      <c r="G11" s="32"/>
    </row>
    <row r="12" spans="1:10" ht="25.5" customHeight="1" x14ac:dyDescent="0.25">
      <c r="B12" s="129" t="s">
        <v>61</v>
      </c>
      <c r="C12" s="129"/>
      <c r="D12" s="129"/>
      <c r="E12" s="129"/>
      <c r="F12" s="129"/>
      <c r="G12" s="129"/>
      <c r="H12" s="129"/>
      <c r="I12" s="129"/>
      <c r="J12" s="129"/>
    </row>
    <row r="13" spans="1:10" x14ac:dyDescent="0.25">
      <c r="C13"/>
      <c r="E13" s="32"/>
      <c r="G13" s="32"/>
    </row>
    <row r="14" spans="1:10" x14ac:dyDescent="0.25">
      <c r="B14" t="s">
        <v>53</v>
      </c>
      <c r="C14"/>
      <c r="E14" s="32"/>
      <c r="G14" s="32"/>
    </row>
    <row r="15" spans="1:10" x14ac:dyDescent="0.25">
      <c r="C15"/>
      <c r="E15" s="32"/>
      <c r="G15" s="32"/>
    </row>
    <row r="16" spans="1:10" x14ac:dyDescent="0.25">
      <c r="B16" t="s">
        <v>54</v>
      </c>
      <c r="C16"/>
      <c r="E16" s="32"/>
      <c r="G16" s="32"/>
    </row>
    <row r="17" spans="2:7" x14ac:dyDescent="0.25">
      <c r="C17"/>
      <c r="E17" s="32"/>
      <c r="G17" s="32"/>
    </row>
    <row r="18" spans="2:7" x14ac:dyDescent="0.25">
      <c r="B18" t="s">
        <v>55</v>
      </c>
      <c r="C18"/>
      <c r="E18" s="32"/>
      <c r="G18" s="32"/>
    </row>
    <row r="19" spans="2:7" x14ac:dyDescent="0.25">
      <c r="C19"/>
      <c r="E19" s="32"/>
      <c r="G19" s="32"/>
    </row>
    <row r="20" spans="2:7" x14ac:dyDescent="0.25">
      <c r="B20" s="84" t="s">
        <v>56</v>
      </c>
      <c r="C20"/>
      <c r="E20" s="32"/>
      <c r="G20" s="32"/>
    </row>
    <row r="23" spans="2:7" x14ac:dyDescent="0.25">
      <c r="B23" t="s">
        <v>57</v>
      </c>
    </row>
  </sheetData>
  <mergeCells count="2">
    <mergeCell ref="B12:J12"/>
    <mergeCell ref="A1:J1"/>
  </mergeCells>
  <pageMargins left="0.70866141732283472" right="0.70866141732283472" top="0.74803149606299213" bottom="0.74803149606299213" header="0.31496062992125984" footer="0.31496062992125984"/>
  <pageSetup paperSize="9" scale="5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B4" sqref="B4"/>
    </sheetView>
  </sheetViews>
  <sheetFormatPr defaultRowHeight="15" x14ac:dyDescent="0.25"/>
  <cols>
    <col min="1" max="1" width="5.42578125" customWidth="1"/>
    <col min="2" max="2" width="64" customWidth="1"/>
    <col min="3" max="3" width="7.85546875" style="1" customWidth="1"/>
    <col min="4" max="4" width="8.140625" customWidth="1"/>
    <col min="5" max="5" width="10.140625" customWidth="1"/>
    <col min="6" max="6" width="12.85546875" style="32" customWidth="1"/>
    <col min="7" max="7" width="7.85546875" style="1" customWidth="1"/>
    <col min="8" max="8" width="14.28515625" style="32" customWidth="1"/>
    <col min="9" max="9" width="13.5703125" customWidth="1"/>
    <col min="11" max="11" width="11.28515625" bestFit="1" customWidth="1"/>
  </cols>
  <sheetData>
    <row r="1" spans="1:8" ht="15.75" x14ac:dyDescent="0.25">
      <c r="A1" s="4"/>
      <c r="B1" s="4"/>
      <c r="C1" s="5"/>
      <c r="D1" s="3"/>
    </row>
    <row r="2" spans="1:8" ht="16.5" thickBot="1" x14ac:dyDescent="0.3">
      <c r="A2" s="4"/>
      <c r="B2" s="65"/>
      <c r="C2" s="5"/>
      <c r="D2" s="3"/>
      <c r="F2" s="33"/>
      <c r="G2" s="2"/>
      <c r="H2" s="33"/>
    </row>
    <row r="3" spans="1:8" ht="45" customHeight="1" thickBot="1" x14ac:dyDescent="0.3">
      <c r="A3" s="12" t="s">
        <v>0</v>
      </c>
      <c r="B3" s="13" t="s">
        <v>3</v>
      </c>
      <c r="C3" s="13" t="s">
        <v>4</v>
      </c>
      <c r="D3" s="13" t="s">
        <v>5</v>
      </c>
      <c r="E3" s="14" t="s">
        <v>6</v>
      </c>
      <c r="F3" s="34" t="s">
        <v>7</v>
      </c>
      <c r="G3" s="14" t="s">
        <v>8</v>
      </c>
      <c r="H3" s="36" t="s">
        <v>9</v>
      </c>
    </row>
    <row r="4" spans="1:8" ht="65.25" customHeight="1" thickBot="1" x14ac:dyDescent="0.3">
      <c r="A4" s="66" t="s">
        <v>1</v>
      </c>
      <c r="B4" s="73" t="s">
        <v>26</v>
      </c>
      <c r="C4" s="75" t="s">
        <v>27</v>
      </c>
      <c r="D4" s="68">
        <v>594000</v>
      </c>
      <c r="E4" s="69">
        <v>0.11</v>
      </c>
      <c r="F4" s="70">
        <f>D4*E4</f>
        <v>65340</v>
      </c>
      <c r="G4" s="71">
        <v>0.08</v>
      </c>
      <c r="H4" s="72">
        <f>F4*1.08</f>
        <v>70567.200000000012</v>
      </c>
    </row>
    <row r="5" spans="1:8" x14ac:dyDescent="0.25">
      <c r="A5" s="17"/>
      <c r="B5" s="17" t="s">
        <v>20</v>
      </c>
      <c r="C5" s="18"/>
      <c r="D5" s="17"/>
      <c r="E5" s="17"/>
      <c r="F5" s="35">
        <f>SUM(F4)</f>
        <v>65340</v>
      </c>
      <c r="G5" s="18"/>
      <c r="H5" s="35">
        <f>SUM(H4)</f>
        <v>70567.200000000012</v>
      </c>
    </row>
    <row r="7" spans="1:8" x14ac:dyDescent="0.25">
      <c r="B7" t="s">
        <v>44</v>
      </c>
    </row>
    <row r="11" spans="1:8" x14ac:dyDescent="0.25">
      <c r="B11" t="s">
        <v>39</v>
      </c>
    </row>
    <row r="12" spans="1:8" x14ac:dyDescent="0.25">
      <c r="B12" t="s">
        <v>40</v>
      </c>
    </row>
    <row r="13" spans="1:8" x14ac:dyDescent="0.25">
      <c r="B13" t="s">
        <v>43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14</vt:i4>
      </vt:variant>
      <vt:variant>
        <vt:lpstr>Zakresy nazwane</vt:lpstr>
      </vt:variant>
      <vt:variant>
        <vt:i4>1</vt:i4>
      </vt:variant>
    </vt:vector>
  </HeadingPairs>
  <TitlesOfParts>
    <vt:vector size="15" baseType="lpstr">
      <vt:lpstr>Mikrozid  Meliseptol spray</vt:lpstr>
      <vt:lpstr>Mikrozid Sensitiv tuby</vt:lpstr>
      <vt:lpstr>Mirozid tuby</vt:lpstr>
      <vt:lpstr>TERRALIN S&amp;M</vt:lpstr>
      <vt:lpstr>PERFORM</vt:lpstr>
      <vt:lpstr>Mikrozid Sens płyn</vt:lpstr>
      <vt:lpstr>Mikrozid PAA</vt:lpstr>
      <vt:lpstr>Mikrozid Uniwersal </vt:lpstr>
      <vt:lpstr>Chloramix DT</vt:lpstr>
      <vt:lpstr>Terralin PAA</vt:lpstr>
      <vt:lpstr>Orange Solvent</vt:lpstr>
      <vt:lpstr>Neodisher Spray</vt:lpstr>
      <vt:lpstr>Steranios</vt:lpstr>
      <vt:lpstr>xxxxx</vt:lpstr>
      <vt:lpstr>'Mirozid tuby'!OLE_LINK1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2023-10-19T11:43:43Z</dcterms:modified>
</cp:coreProperties>
</file>